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 tabRatio="303" activeTab="1"/>
  </bookViews>
  <sheets>
    <sheet name="23-8G-МЧС МЭДЛЭГ ЧАДВАРЫН СОРИЛ" sheetId="1" r:id="rId1"/>
    <sheet name="8В" sheetId="2" r:id="rId2"/>
  </sheets>
  <definedNames>
    <definedName name="_xlnm.Print_Area" localSheetId="1">'8В'!$A$1:$M$71</definedName>
  </definedNames>
  <calcPr calcId="144525"/>
</workbook>
</file>

<file path=xl/calcChain.xml><?xml version="1.0" encoding="utf-8"?>
<calcChain xmlns="http://schemas.openxmlformats.org/spreadsheetml/2006/main">
  <c r="E60" i="2" l="1"/>
  <c r="F60" i="2"/>
  <c r="G60" i="2"/>
  <c r="H60" i="2"/>
  <c r="I60" i="2"/>
  <c r="J60" i="2"/>
  <c r="E61" i="2"/>
  <c r="E62" i="2" s="1"/>
  <c r="F61" i="2"/>
  <c r="F62" i="2" s="1"/>
  <c r="G61" i="2"/>
  <c r="G62" i="2" s="1"/>
  <c r="H61" i="2"/>
  <c r="H62" i="2" s="1"/>
  <c r="I61" i="2"/>
  <c r="I62" i="2" s="1"/>
  <c r="D61" i="2"/>
  <c r="D62" i="2" s="1"/>
  <c r="D60" i="2"/>
  <c r="K59" i="2" l="1"/>
  <c r="L59" i="2" s="1"/>
  <c r="M59" i="2" s="1"/>
  <c r="K4" i="2"/>
  <c r="L4" i="2" s="1"/>
  <c r="M4" i="2" s="1"/>
  <c r="K5" i="2"/>
  <c r="L5" i="2" s="1"/>
  <c r="M5" i="2" s="1"/>
  <c r="K6" i="2"/>
  <c r="L6" i="2" s="1"/>
  <c r="M6" i="2" s="1"/>
  <c r="K7" i="2"/>
  <c r="L7" i="2" s="1"/>
  <c r="M7" i="2" s="1"/>
  <c r="K8" i="2"/>
  <c r="L8" i="2" s="1"/>
  <c r="M8" i="2" s="1"/>
  <c r="K9" i="2"/>
  <c r="L9" i="2" s="1"/>
  <c r="M9" i="2" s="1"/>
  <c r="K10" i="2"/>
  <c r="L10" i="2" s="1"/>
  <c r="M10" i="2" s="1"/>
  <c r="K11" i="2"/>
  <c r="L11" i="2" s="1"/>
  <c r="M11" i="2" s="1"/>
  <c r="K12" i="2"/>
  <c r="L12" i="2" s="1"/>
  <c r="M12" i="2" s="1"/>
  <c r="K13" i="2"/>
  <c r="L13" i="2" s="1"/>
  <c r="M13" i="2" s="1"/>
  <c r="K14" i="2"/>
  <c r="L14" i="2" s="1"/>
  <c r="M14" i="2" s="1"/>
  <c r="K15" i="2"/>
  <c r="L15" i="2" s="1"/>
  <c r="M15" i="2" s="1"/>
  <c r="K16" i="2"/>
  <c r="L16" i="2" s="1"/>
  <c r="M16" i="2" s="1"/>
  <c r="K17" i="2"/>
  <c r="L17" i="2" s="1"/>
  <c r="M17" i="2" s="1"/>
  <c r="K18" i="2"/>
  <c r="L18" i="2" s="1"/>
  <c r="M18" i="2" s="1"/>
  <c r="K19" i="2"/>
  <c r="L19" i="2" s="1"/>
  <c r="M19" i="2" s="1"/>
  <c r="K20" i="2"/>
  <c r="L20" i="2" s="1"/>
  <c r="M20" i="2" s="1"/>
  <c r="K21" i="2"/>
  <c r="L21" i="2" s="1"/>
  <c r="M21" i="2" s="1"/>
  <c r="K22" i="2"/>
  <c r="L22" i="2" s="1"/>
  <c r="M22" i="2" s="1"/>
  <c r="K23" i="2"/>
  <c r="L23" i="2" s="1"/>
  <c r="M23" i="2" s="1"/>
  <c r="K24" i="2"/>
  <c r="L24" i="2" s="1"/>
  <c r="M24" i="2" s="1"/>
  <c r="K25" i="2"/>
  <c r="L25" i="2" s="1"/>
  <c r="M25" i="2" s="1"/>
  <c r="K26" i="2"/>
  <c r="L26" i="2" s="1"/>
  <c r="M26" i="2" s="1"/>
  <c r="K27" i="2"/>
  <c r="L27" i="2" s="1"/>
  <c r="M27" i="2" s="1"/>
  <c r="K28" i="2"/>
  <c r="L28" i="2" s="1"/>
  <c r="M28" i="2" s="1"/>
  <c r="K29" i="2"/>
  <c r="L29" i="2" s="1"/>
  <c r="M29" i="2" s="1"/>
  <c r="K30" i="2"/>
  <c r="L30" i="2" s="1"/>
  <c r="M30" i="2" s="1"/>
  <c r="K31" i="2"/>
  <c r="L31" i="2" s="1"/>
  <c r="M31" i="2" s="1"/>
  <c r="K32" i="2"/>
  <c r="L32" i="2" s="1"/>
  <c r="M32" i="2" s="1"/>
  <c r="K33" i="2"/>
  <c r="L33" i="2" s="1"/>
  <c r="M33" i="2" s="1"/>
  <c r="K34" i="2"/>
  <c r="L34" i="2" s="1"/>
  <c r="M34" i="2" s="1"/>
  <c r="K35" i="2"/>
  <c r="K36" i="2"/>
  <c r="L36" i="2" s="1"/>
  <c r="M36" i="2" s="1"/>
  <c r="K37" i="2"/>
  <c r="L37" i="2" s="1"/>
  <c r="M37" i="2" s="1"/>
  <c r="K38" i="2"/>
  <c r="L38" i="2" s="1"/>
  <c r="M38" i="2" s="1"/>
  <c r="K39" i="2"/>
  <c r="L39" i="2" s="1"/>
  <c r="M39" i="2" s="1"/>
  <c r="K40" i="2"/>
  <c r="L40" i="2" s="1"/>
  <c r="M40" i="2" s="1"/>
  <c r="K41" i="2"/>
  <c r="L41" i="2" s="1"/>
  <c r="M41" i="2" s="1"/>
  <c r="K42" i="2"/>
  <c r="L42" i="2" s="1"/>
  <c r="M42" i="2" s="1"/>
  <c r="K43" i="2"/>
  <c r="L43" i="2" s="1"/>
  <c r="M43" i="2" s="1"/>
  <c r="K44" i="2"/>
  <c r="L44" i="2" s="1"/>
  <c r="M44" i="2" s="1"/>
  <c r="K45" i="2"/>
  <c r="L45" i="2" s="1"/>
  <c r="M45" i="2" s="1"/>
  <c r="K46" i="2"/>
  <c r="L46" i="2" s="1"/>
  <c r="M46" i="2" s="1"/>
  <c r="K47" i="2"/>
  <c r="L47" i="2" s="1"/>
  <c r="M47" i="2" s="1"/>
  <c r="K48" i="2"/>
  <c r="L48" i="2" s="1"/>
  <c r="M48" i="2" s="1"/>
  <c r="K49" i="2"/>
  <c r="L49" i="2" s="1"/>
  <c r="M49" i="2" s="1"/>
  <c r="K50" i="2"/>
  <c r="L50" i="2" s="1"/>
  <c r="M50" i="2" s="1"/>
  <c r="K51" i="2"/>
  <c r="L51" i="2" s="1"/>
  <c r="M51" i="2" s="1"/>
  <c r="K52" i="2"/>
  <c r="L52" i="2" s="1"/>
  <c r="M52" i="2" s="1"/>
  <c r="K53" i="2"/>
  <c r="L53" i="2" s="1"/>
  <c r="M53" i="2" s="1"/>
  <c r="K54" i="2"/>
  <c r="L54" i="2" s="1"/>
  <c r="M54" i="2" s="1"/>
  <c r="K55" i="2"/>
  <c r="L55" i="2" s="1"/>
  <c r="M55" i="2" s="1"/>
  <c r="K56" i="2"/>
  <c r="L56" i="2" s="1"/>
  <c r="M56" i="2" s="1"/>
  <c r="K57" i="2"/>
  <c r="L57" i="2" s="1"/>
  <c r="M57" i="2" s="1"/>
  <c r="K58" i="2"/>
  <c r="L58" i="2" s="1"/>
  <c r="M58" i="2" s="1"/>
  <c r="L35" i="2" l="1"/>
  <c r="K60" i="2"/>
  <c r="L61" i="2" s="1"/>
  <c r="K3" i="2"/>
  <c r="L3" i="2" s="1"/>
  <c r="M3" i="2" s="1"/>
  <c r="U6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7" i="1"/>
  <c r="M35" i="2" l="1"/>
  <c r="D70" i="2" l="1"/>
  <c r="D66" i="2"/>
  <c r="D65" i="2"/>
  <c r="D64" i="2"/>
  <c r="D69" i="2"/>
  <c r="D63" i="2"/>
  <c r="D68" i="2"/>
  <c r="D67" i="2"/>
</calcChain>
</file>

<file path=xl/sharedStrings.xml><?xml version="1.0" encoding="utf-8"?>
<sst xmlns="http://schemas.openxmlformats.org/spreadsheetml/2006/main" count="281" uniqueCount="152">
  <si>
    <t>Surname</t>
  </si>
  <si>
    <t>First name</t>
  </si>
  <si>
    <t>Grade/100.00</t>
  </si>
  <si>
    <t>Q. 1 /2.27</t>
  </si>
  <si>
    <t>Q. 2 /2.27</t>
  </si>
  <si>
    <t>Q. 3 /2.27</t>
  </si>
  <si>
    <t>Q. 4 /2.27</t>
  </si>
  <si>
    <t>Q. 5 /2.27</t>
  </si>
  <si>
    <t>Q. 6 /2.27</t>
  </si>
  <si>
    <t>Q. 7 /2.27</t>
  </si>
  <si>
    <t>Q. 8 /2.27</t>
  </si>
  <si>
    <t>Q. 9 /2.27</t>
  </si>
  <si>
    <t>Q. 10 /2.27</t>
  </si>
  <si>
    <t>Q. 11 /11.36</t>
  </si>
  <si>
    <t>Q. 12 /11.36</t>
  </si>
  <si>
    <t>Q. 13 /22.73</t>
  </si>
  <si>
    <t>Q. 14 /13.64</t>
  </si>
  <si>
    <t>Q. 15 /18.18</t>
  </si>
  <si>
    <t>Ихбаяр</t>
  </si>
  <si>
    <t>Оюунсувд</t>
  </si>
  <si>
    <t>-</t>
  </si>
  <si>
    <t>Идэрцагаан</t>
  </si>
  <si>
    <t>Хаш-Эрдэнэ</t>
  </si>
  <si>
    <t>Мөнх-эрдэнэ</t>
  </si>
  <si>
    <t>Мишээл</t>
  </si>
  <si>
    <t>Цэдэвсүрэн</t>
  </si>
  <si>
    <t>Будсүрэн</t>
  </si>
  <si>
    <t>Ганболд</t>
  </si>
  <si>
    <t>Шинэсайхан</t>
  </si>
  <si>
    <t>Бат-Орших</t>
  </si>
  <si>
    <t>Булгантамир</t>
  </si>
  <si>
    <t>Отгонбаяр</t>
  </si>
  <si>
    <t>Эрхэмбаяр</t>
  </si>
  <si>
    <t>Идэрзориг</t>
  </si>
  <si>
    <t>Нямдаржаа</t>
  </si>
  <si>
    <t>Мандуул</t>
  </si>
  <si>
    <t>Энгүүн</t>
  </si>
  <si>
    <t>Ганзолбоо</t>
  </si>
  <si>
    <t>Тэмүүлэн</t>
  </si>
  <si>
    <t>Идэрмөнх</t>
  </si>
  <si>
    <t>Сэргэлэн</t>
  </si>
  <si>
    <t>Бэхбат</t>
  </si>
  <si>
    <t>Анужин</t>
  </si>
  <si>
    <t>Пүрэвдорж</t>
  </si>
  <si>
    <t>Сайханбаяр</t>
  </si>
  <si>
    <t>Анхболд</t>
  </si>
  <si>
    <t>Барсбаатар</t>
  </si>
  <si>
    <t>Хишигмаа</t>
  </si>
  <si>
    <t>Ганбат</t>
  </si>
  <si>
    <t>Билэгтөгөлдөр</t>
  </si>
  <si>
    <t>Нямбаяр</t>
  </si>
  <si>
    <t>Хосбаяр</t>
  </si>
  <si>
    <t>Батсүх</t>
  </si>
  <si>
    <t>Мөнхдөл</t>
  </si>
  <si>
    <t>Гарьд</t>
  </si>
  <si>
    <t>Нямгэрэл</t>
  </si>
  <si>
    <t>Тулга</t>
  </si>
  <si>
    <t>Эгшиглэн</t>
  </si>
  <si>
    <t>Алтан-Од</t>
  </si>
  <si>
    <t>Амин-Эрдэнэ</t>
  </si>
  <si>
    <t>Дуламсүрэн</t>
  </si>
  <si>
    <t>Энхтэмүүлэн</t>
  </si>
  <si>
    <t>Цогт</t>
  </si>
  <si>
    <t>Дугар</t>
  </si>
  <si>
    <t>Бөртэ</t>
  </si>
  <si>
    <t>Билгүүн</t>
  </si>
  <si>
    <t>Анунгоо</t>
  </si>
  <si>
    <t>Бат-Эрдэнэ</t>
  </si>
  <si>
    <t>Чингүн</t>
  </si>
  <si>
    <t>Амирлан</t>
  </si>
  <si>
    <t>Тулахбаатар</t>
  </si>
  <si>
    <t>Түшиг</t>
  </si>
  <si>
    <t>Оюунболд</t>
  </si>
  <si>
    <t>Содномдаржаа</t>
  </si>
  <si>
    <t>Батбилэгт</t>
  </si>
  <si>
    <t>Оргил</t>
  </si>
  <si>
    <t>Батзориг</t>
  </si>
  <si>
    <t>Ариунболд</t>
  </si>
  <si>
    <t>Ариун-Эрдэнэ</t>
  </si>
  <si>
    <t>Мэндсайхан</t>
  </si>
  <si>
    <t>Дэлгэрмөнх</t>
  </si>
  <si>
    <t>Батболд</t>
  </si>
  <si>
    <t>Урангоо</t>
  </si>
  <si>
    <t>Хүрэлчулуун</t>
  </si>
  <si>
    <t>Амгалан</t>
  </si>
  <si>
    <t>Болор-Эрдэнэ</t>
  </si>
  <si>
    <t>Азбилэг</t>
  </si>
  <si>
    <t>Солонго</t>
  </si>
  <si>
    <t>Баярсайхан</t>
  </si>
  <si>
    <t>Уянгасайхан</t>
  </si>
  <si>
    <t>Эрдэнэ-Очир</t>
  </si>
  <si>
    <t>Маралмаа</t>
  </si>
  <si>
    <t>Дөлгөөн</t>
  </si>
  <si>
    <t>Намжилдорж</t>
  </si>
  <si>
    <t>Ануүжин</t>
  </si>
  <si>
    <t>Энхтөр</t>
  </si>
  <si>
    <t>Халиунзаяа</t>
  </si>
  <si>
    <t>Энхбаяр</t>
  </si>
  <si>
    <t>Болорзаяа</t>
  </si>
  <si>
    <t>Мөнхтүшиг</t>
  </si>
  <si>
    <t>Батгэрэл</t>
  </si>
  <si>
    <t>София</t>
  </si>
  <si>
    <t>Батжаргал</t>
  </si>
  <si>
    <t>Аззаяа</t>
  </si>
  <si>
    <t>Overall average</t>
  </si>
  <si>
    <t>Янсан</t>
  </si>
  <si>
    <t>Мөнгөлдэ</t>
  </si>
  <si>
    <t>Болдбаатар</t>
  </si>
  <si>
    <t>Вандандагва</t>
  </si>
  <si>
    <t>Лувсандаш</t>
  </si>
  <si>
    <t>Ганди</t>
  </si>
  <si>
    <t>Мөнхбат</t>
  </si>
  <si>
    <t>Итгэл</t>
  </si>
  <si>
    <t>Ганхуяг</t>
  </si>
  <si>
    <t>Өнөрбаяр</t>
  </si>
  <si>
    <t>Батбаяр</t>
  </si>
  <si>
    <t>Төрболд</t>
  </si>
  <si>
    <t>Раднаабаяр</t>
  </si>
  <si>
    <t>Хишигтогтох</t>
  </si>
  <si>
    <t>Writing</t>
  </si>
  <si>
    <t>Эрдэнэтөгс</t>
  </si>
  <si>
    <t>Тэмүгэ</t>
  </si>
  <si>
    <t>НИЙСЛЭЛИЙН ЕРӨНХИЙ  БОЛОВСРОЛЫН ЛАБОРАТОРИ 23 ДУГААР СУРГУУЛИЙН АНГЛИ ХЭЛНИЙ ГҮНЗГИЙРҮҮЛСЭН СУРГАЛТТАЙ 8В АНГИЙН АНГЛИ ХЭЛНИЙ ХИЧЭЭЛИЙН МЭДЛЭГ ЧАДВАРЫН ДҮН</t>
  </si>
  <si>
    <t>№</t>
  </si>
  <si>
    <t>GRAMMAR</t>
  </si>
  <si>
    <t>VOCABULARY</t>
  </si>
  <si>
    <t>READING</t>
  </si>
  <si>
    <t xml:space="preserve">LISTENING </t>
  </si>
  <si>
    <t xml:space="preserve">COMMUNICATION </t>
  </si>
  <si>
    <t>WRITING</t>
  </si>
  <si>
    <t>TOTAL</t>
  </si>
  <si>
    <t>GRADED</t>
  </si>
  <si>
    <t>PERCENT</t>
  </si>
  <si>
    <t>LEVEL</t>
  </si>
  <si>
    <t>Овог</t>
  </si>
  <si>
    <t>Нэрс</t>
  </si>
  <si>
    <t>Оюунтуяа</t>
  </si>
  <si>
    <t>Мөнх-Эрдэнэ</t>
  </si>
  <si>
    <t xml:space="preserve">Мишээл </t>
  </si>
  <si>
    <t>Софи</t>
  </si>
  <si>
    <t>Авах оноо</t>
  </si>
  <si>
    <t>Авсан оноо</t>
  </si>
  <si>
    <t>Гүйцэтгэл</t>
  </si>
  <si>
    <t>VIII</t>
  </si>
  <si>
    <t>VII</t>
  </si>
  <si>
    <t>VI</t>
  </si>
  <si>
    <t>V</t>
  </si>
  <si>
    <t>IV</t>
  </si>
  <si>
    <t>III</t>
  </si>
  <si>
    <t>II</t>
  </si>
  <si>
    <t>I</t>
  </si>
  <si>
    <t>VOCAB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</si>
</sst>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2"/>
      <color rgb="FF000000"/>
      <name val="Calibri"/>
    </font>
    <font>
      <sz val="11"/>
      <color rgb="FF000000"/>
      <name val="Arial"/>
      <family val="2"/>
      <charset val="204"/>
    </font>
    <font>
      <sz val="12"/>
      <color rgb="FF000000"/>
      <name val="Calibri"/>
      <family val="2"/>
      <charset val="204"/>
    </font>
    <font>
      <sz val="10"/>
      <color indexed="8"/>
      <name val="Arial"/>
      <family val="2"/>
      <charset val="204"/>
    </font>
    <font>
      <sz val="11"/>
      <color indexed="8"/>
      <name val="Arial"/>
      <family val="2"/>
      <charset val="204"/>
    </font>
    <font>
      <sz val="11"/>
      <color theme="1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42">
    <xf numFmtId="0" fontId="0" fillId="0" borderId="0" xfId="0" applyFont="1"/>
    <xf numFmtId="0" fontId="0" fillId="2" borderId="0" xfId="0" applyFont="1" applyFill="1"/>
    <xf numFmtId="0" fontId="1" fillId="2" borderId="1" xfId="0" applyFont="1" applyFill="1" applyBorder="1"/>
    <xf numFmtId="0" fontId="1" fillId="2" borderId="1" xfId="0" applyNumberFormat="1" applyFont="1" applyFill="1" applyBorder="1"/>
    <xf numFmtId="0" fontId="1" fillId="3" borderId="1" xfId="0" applyFont="1" applyFill="1" applyBorder="1"/>
    <xf numFmtId="0" fontId="1" fillId="3" borderId="1" xfId="0" applyNumberFormat="1" applyFont="1" applyFill="1" applyBorder="1"/>
    <xf numFmtId="0" fontId="0" fillId="3" borderId="0" xfId="0" applyFont="1" applyFill="1"/>
    <xf numFmtId="0" fontId="1" fillId="4" borderId="1" xfId="0" applyFont="1" applyFill="1" applyBorder="1"/>
    <xf numFmtId="0" fontId="1" fillId="4" borderId="1" xfId="0" applyNumberFormat="1" applyFont="1" applyFill="1" applyBorder="1"/>
    <xf numFmtId="0" fontId="0" fillId="4" borderId="0" xfId="0" applyFont="1" applyFill="1"/>
    <xf numFmtId="0" fontId="1" fillId="5" borderId="1" xfId="0" applyFont="1" applyFill="1" applyBorder="1"/>
    <xf numFmtId="0" fontId="1" fillId="5" borderId="1" xfId="0" applyNumberFormat="1" applyFont="1" applyFill="1" applyBorder="1"/>
    <xf numFmtId="0" fontId="0" fillId="5" borderId="0" xfId="0" applyFont="1" applyFill="1"/>
    <xf numFmtId="0" fontId="1" fillId="6" borderId="1" xfId="0" applyFont="1" applyFill="1" applyBorder="1"/>
    <xf numFmtId="0" fontId="1" fillId="6" borderId="1" xfId="0" applyNumberFormat="1" applyFont="1" applyFill="1" applyBorder="1"/>
    <xf numFmtId="0" fontId="0" fillId="6" borderId="0" xfId="0" applyFont="1" applyFill="1"/>
    <xf numFmtId="0" fontId="1" fillId="7" borderId="1" xfId="0" applyFont="1" applyFill="1" applyBorder="1"/>
    <xf numFmtId="0" fontId="1" fillId="7" borderId="1" xfId="0" applyNumberFormat="1" applyFont="1" applyFill="1" applyBorder="1"/>
    <xf numFmtId="0" fontId="0" fillId="7" borderId="0" xfId="0" applyFont="1" applyFill="1"/>
    <xf numFmtId="0" fontId="1" fillId="8" borderId="1" xfId="0" applyFont="1" applyFill="1" applyBorder="1"/>
    <xf numFmtId="0" fontId="1" fillId="8" borderId="1" xfId="0" applyNumberFormat="1" applyFont="1" applyFill="1" applyBorder="1"/>
    <xf numFmtId="0" fontId="0" fillId="8" borderId="0" xfId="0" applyFont="1" applyFill="1"/>
    <xf numFmtId="0" fontId="4" fillId="0" borderId="1" xfId="1" applyFont="1" applyFill="1" applyBorder="1" applyAlignment="1">
      <alignment wrapText="1"/>
    </xf>
    <xf numFmtId="0" fontId="1" fillId="0" borderId="0" xfId="0" applyFont="1"/>
    <xf numFmtId="0" fontId="1" fillId="0" borderId="1" xfId="0" applyFont="1" applyBorder="1"/>
    <xf numFmtId="164" fontId="1" fillId="0" borderId="1" xfId="0" applyNumberFormat="1" applyFont="1" applyBorder="1"/>
    <xf numFmtId="0" fontId="5" fillId="0" borderId="1" xfId="0" applyFont="1" applyBorder="1"/>
    <xf numFmtId="1" fontId="1" fillId="0" borderId="1" xfId="0" applyNumberFormat="1" applyFont="1" applyBorder="1"/>
    <xf numFmtId="164" fontId="1" fillId="2" borderId="1" xfId="0" applyNumberFormat="1" applyFont="1" applyFill="1" applyBorder="1"/>
    <xf numFmtId="0" fontId="1" fillId="2" borderId="0" xfId="0" applyFont="1" applyFill="1"/>
    <xf numFmtId="0" fontId="1" fillId="0" borderId="1" xfId="0" applyFont="1" applyBorder="1" applyAlignment="1">
      <alignment textRotation="90"/>
    </xf>
    <xf numFmtId="0" fontId="1" fillId="2" borderId="1" xfId="0" applyFont="1" applyFill="1" applyBorder="1" applyAlignment="1">
      <alignment textRotation="90"/>
    </xf>
    <xf numFmtId="0" fontId="2" fillId="4" borderId="0" xfId="0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63"/>
  <sheetViews>
    <sheetView topLeftCell="B7" zoomScaleNormal="100" workbookViewId="0">
      <selection activeCell="R22" sqref="R22"/>
    </sheetView>
  </sheetViews>
  <sheetFormatPr defaultRowHeight="15.75" x14ac:dyDescent="0.25"/>
  <cols>
    <col min="1" max="1" width="5.125" style="1" customWidth="1"/>
    <col min="2" max="2" width="13.125" style="1" customWidth="1"/>
    <col min="3" max="3" width="13.625" style="1" customWidth="1"/>
    <col min="4" max="4" width="7.125" style="1" customWidth="1"/>
    <col min="5" max="13" width="9" style="6" hidden="1" customWidth="1"/>
    <col min="14" max="14" width="0.75" style="6" customWidth="1"/>
    <col min="15" max="15" width="12.375" style="9" hidden="1" customWidth="1"/>
    <col min="16" max="16" width="12.375" style="12" hidden="1" customWidth="1"/>
    <col min="17" max="17" width="12.375" style="15" customWidth="1"/>
    <col min="18" max="18" width="12.375" style="18" customWidth="1"/>
    <col min="19" max="19" width="12.375" style="21" customWidth="1"/>
    <col min="20" max="16384" width="9" style="1"/>
  </cols>
  <sheetData>
    <row r="2" spans="1:21" x14ac:dyDescent="0.25">
      <c r="O2" s="32" t="s">
        <v>151</v>
      </c>
      <c r="P2" s="33"/>
    </row>
    <row r="5" spans="1:21" x14ac:dyDescent="0.25">
      <c r="A5" s="2"/>
      <c r="B5" s="2" t="s">
        <v>0</v>
      </c>
      <c r="C5" s="2" t="s">
        <v>1</v>
      </c>
      <c r="D5" s="2" t="s">
        <v>2</v>
      </c>
      <c r="E5" s="4" t="s">
        <v>3</v>
      </c>
      <c r="F5" s="4" t="s">
        <v>4</v>
      </c>
      <c r="G5" s="4" t="s">
        <v>5</v>
      </c>
      <c r="H5" s="4" t="s">
        <v>6</v>
      </c>
      <c r="I5" s="4" t="s">
        <v>7</v>
      </c>
      <c r="J5" s="4" t="s">
        <v>8</v>
      </c>
      <c r="K5" s="4" t="s">
        <v>9</v>
      </c>
      <c r="L5" s="4" t="s">
        <v>10</v>
      </c>
      <c r="M5" s="4" t="s">
        <v>11</v>
      </c>
      <c r="N5" s="4" t="s">
        <v>12</v>
      </c>
      <c r="O5" s="7" t="s">
        <v>13</v>
      </c>
      <c r="P5" s="10" t="s">
        <v>14</v>
      </c>
      <c r="Q5" s="13" t="s">
        <v>15</v>
      </c>
      <c r="R5" s="16" t="s">
        <v>16</v>
      </c>
      <c r="S5" s="19" t="s">
        <v>17</v>
      </c>
      <c r="T5" s="2" t="s">
        <v>119</v>
      </c>
      <c r="U5" s="2"/>
    </row>
    <row r="6" spans="1:21" x14ac:dyDescent="0.25">
      <c r="A6" s="2"/>
      <c r="B6" s="2"/>
      <c r="C6" s="2"/>
      <c r="D6" s="2"/>
      <c r="E6" s="4"/>
      <c r="F6" s="4"/>
      <c r="G6" s="4"/>
      <c r="H6" s="4"/>
      <c r="I6" s="4"/>
      <c r="J6" s="4"/>
      <c r="K6" s="4"/>
      <c r="L6" s="4"/>
      <c r="M6" s="4"/>
      <c r="N6" s="4"/>
      <c r="O6" s="7"/>
      <c r="P6" s="10"/>
      <c r="Q6" s="13"/>
      <c r="R6" s="16"/>
      <c r="S6" s="19"/>
      <c r="T6" s="2">
        <v>10</v>
      </c>
      <c r="U6" s="2">
        <f>SUM(E6:T6)</f>
        <v>10</v>
      </c>
    </row>
    <row r="7" spans="1:21" x14ac:dyDescent="0.25">
      <c r="A7" s="2">
        <v>1</v>
      </c>
      <c r="B7" s="2" t="s">
        <v>21</v>
      </c>
      <c r="C7" s="2" t="s">
        <v>22</v>
      </c>
      <c r="D7" s="3">
        <v>81.819999999999993</v>
      </c>
      <c r="E7" s="5">
        <v>2.27</v>
      </c>
      <c r="F7" s="5">
        <v>2.27</v>
      </c>
      <c r="G7" s="5">
        <v>2.27</v>
      </c>
      <c r="H7" s="5">
        <v>2.27</v>
      </c>
      <c r="I7" s="5">
        <v>2.27</v>
      </c>
      <c r="J7" s="5">
        <v>2.27</v>
      </c>
      <c r="K7" s="5">
        <v>2.27</v>
      </c>
      <c r="L7" s="5">
        <v>2.27</v>
      </c>
      <c r="M7" s="5">
        <v>2.27</v>
      </c>
      <c r="N7" s="5">
        <v>2.27</v>
      </c>
      <c r="O7" s="8">
        <v>11.36</v>
      </c>
      <c r="P7" s="11">
        <v>6.82</v>
      </c>
      <c r="Q7" s="14">
        <v>9.09</v>
      </c>
      <c r="R7" s="17">
        <v>13.64</v>
      </c>
      <c r="S7" s="20">
        <v>18.18</v>
      </c>
      <c r="T7" s="2"/>
      <c r="U7" s="2">
        <f>SUM(E7:T7)</f>
        <v>81.789999999999992</v>
      </c>
    </row>
    <row r="8" spans="1:21" x14ac:dyDescent="0.25">
      <c r="A8" s="2">
        <v>2</v>
      </c>
      <c r="B8" s="2" t="s">
        <v>31</v>
      </c>
      <c r="C8" s="2" t="s">
        <v>32</v>
      </c>
      <c r="D8" s="3">
        <v>63.64</v>
      </c>
      <c r="E8" s="5">
        <v>2.27</v>
      </c>
      <c r="F8" s="5">
        <v>2.27</v>
      </c>
      <c r="G8" s="5">
        <v>2.27</v>
      </c>
      <c r="H8" s="5">
        <v>2.27</v>
      </c>
      <c r="I8" s="5">
        <v>0</v>
      </c>
      <c r="J8" s="5">
        <v>2.27</v>
      </c>
      <c r="K8" s="5">
        <v>0</v>
      </c>
      <c r="L8" s="5">
        <v>0</v>
      </c>
      <c r="M8" s="5">
        <v>2.27</v>
      </c>
      <c r="N8" s="5">
        <v>0</v>
      </c>
      <c r="O8" s="8">
        <v>6.82</v>
      </c>
      <c r="P8" s="11">
        <v>6.82</v>
      </c>
      <c r="Q8" s="14">
        <v>4.55</v>
      </c>
      <c r="R8" s="17">
        <v>13.64</v>
      </c>
      <c r="S8" s="20">
        <v>18.18</v>
      </c>
      <c r="T8" s="2"/>
      <c r="U8" s="2">
        <f t="shared" ref="U8:U63" si="0">SUM(E8:T8)</f>
        <v>63.63</v>
      </c>
    </row>
    <row r="9" spans="1:21" x14ac:dyDescent="0.25">
      <c r="A9" s="2">
        <v>3</v>
      </c>
      <c r="B9" s="2" t="s">
        <v>60</v>
      </c>
      <c r="C9" s="2" t="s">
        <v>61</v>
      </c>
      <c r="D9" s="3">
        <v>79.55</v>
      </c>
      <c r="E9" s="5">
        <v>2.27</v>
      </c>
      <c r="F9" s="5">
        <v>0</v>
      </c>
      <c r="G9" s="5">
        <v>0</v>
      </c>
      <c r="H9" s="5">
        <v>2.27</v>
      </c>
      <c r="I9" s="5">
        <v>2.27</v>
      </c>
      <c r="J9" s="5">
        <v>2.27</v>
      </c>
      <c r="K9" s="5">
        <v>2.27</v>
      </c>
      <c r="L9" s="5">
        <v>2.27</v>
      </c>
      <c r="M9" s="5">
        <v>2.27</v>
      </c>
      <c r="N9" s="5">
        <v>2.27</v>
      </c>
      <c r="O9" s="8">
        <v>11.36</v>
      </c>
      <c r="P9" s="11">
        <v>11.36</v>
      </c>
      <c r="Q9" s="14">
        <v>22.73</v>
      </c>
      <c r="R9" s="17">
        <v>6.82</v>
      </c>
      <c r="S9" s="20">
        <v>9.09</v>
      </c>
      <c r="T9" s="2"/>
      <c r="U9" s="2">
        <f t="shared" si="0"/>
        <v>79.52000000000001</v>
      </c>
    </row>
    <row r="10" spans="1:21" x14ac:dyDescent="0.25">
      <c r="A10" s="2">
        <v>4</v>
      </c>
      <c r="B10" s="2" t="s">
        <v>79</v>
      </c>
      <c r="C10" s="2" t="s">
        <v>80</v>
      </c>
      <c r="D10" s="3">
        <v>38.64</v>
      </c>
      <c r="E10" s="5">
        <v>2.27</v>
      </c>
      <c r="F10" s="5">
        <v>0</v>
      </c>
      <c r="G10" s="5">
        <v>2.27</v>
      </c>
      <c r="H10" s="5">
        <v>2.27</v>
      </c>
      <c r="I10" s="5">
        <v>0</v>
      </c>
      <c r="J10" s="5">
        <v>2.27</v>
      </c>
      <c r="K10" s="5">
        <v>2.27</v>
      </c>
      <c r="L10" s="5">
        <v>2.27</v>
      </c>
      <c r="M10" s="5">
        <v>2.27</v>
      </c>
      <c r="N10" s="5">
        <v>0</v>
      </c>
      <c r="O10" s="8">
        <v>6.82</v>
      </c>
      <c r="P10" s="11">
        <v>6.82</v>
      </c>
      <c r="Q10" s="14">
        <v>4.55</v>
      </c>
      <c r="R10" s="16" t="s">
        <v>20</v>
      </c>
      <c r="S10" s="20">
        <v>4.55</v>
      </c>
      <c r="T10" s="2"/>
      <c r="U10" s="2">
        <f t="shared" si="0"/>
        <v>38.629999999999995</v>
      </c>
    </row>
    <row r="11" spans="1:21" x14ac:dyDescent="0.25">
      <c r="A11" s="2">
        <v>5</v>
      </c>
      <c r="B11" s="2" t="s">
        <v>84</v>
      </c>
      <c r="C11" s="2" t="s">
        <v>85</v>
      </c>
      <c r="D11" s="3">
        <v>100</v>
      </c>
      <c r="E11" s="5">
        <v>2.27</v>
      </c>
      <c r="F11" s="5">
        <v>2.27</v>
      </c>
      <c r="G11" s="5">
        <v>2.27</v>
      </c>
      <c r="H11" s="5">
        <v>2.27</v>
      </c>
      <c r="I11" s="5">
        <v>2.27</v>
      </c>
      <c r="J11" s="5">
        <v>2.27</v>
      </c>
      <c r="K11" s="5">
        <v>2.27</v>
      </c>
      <c r="L11" s="5">
        <v>2.27</v>
      </c>
      <c r="M11" s="5">
        <v>2.27</v>
      </c>
      <c r="N11" s="5">
        <v>2.27</v>
      </c>
      <c r="O11" s="8">
        <v>11.36</v>
      </c>
      <c r="P11" s="11">
        <v>11.36</v>
      </c>
      <c r="Q11" s="14">
        <v>22.73</v>
      </c>
      <c r="R11" s="17">
        <v>13.64</v>
      </c>
      <c r="S11" s="20">
        <v>18.18</v>
      </c>
      <c r="T11" s="2">
        <v>7.5</v>
      </c>
      <c r="U11" s="2">
        <f t="shared" si="0"/>
        <v>107.47</v>
      </c>
    </row>
    <row r="12" spans="1:21" x14ac:dyDescent="0.25">
      <c r="A12" s="2">
        <v>6</v>
      </c>
      <c r="B12" s="2" t="s">
        <v>90</v>
      </c>
      <c r="C12" s="2" t="s">
        <v>91</v>
      </c>
      <c r="D12" s="3">
        <v>79.55</v>
      </c>
      <c r="E12" s="5">
        <v>0</v>
      </c>
      <c r="F12" s="5">
        <v>2.27</v>
      </c>
      <c r="G12" s="5">
        <v>2.27</v>
      </c>
      <c r="H12" s="5">
        <v>2.27</v>
      </c>
      <c r="I12" s="5">
        <v>2.27</v>
      </c>
      <c r="J12" s="5">
        <v>2.27</v>
      </c>
      <c r="K12" s="5">
        <v>0</v>
      </c>
      <c r="L12" s="5">
        <v>2.27</v>
      </c>
      <c r="M12" s="5">
        <v>2.27</v>
      </c>
      <c r="N12" s="5">
        <v>0</v>
      </c>
      <c r="O12" s="8">
        <v>11.36</v>
      </c>
      <c r="P12" s="11">
        <v>11.36</v>
      </c>
      <c r="Q12" s="14">
        <v>13.64</v>
      </c>
      <c r="R12" s="17">
        <v>9.09</v>
      </c>
      <c r="S12" s="20">
        <v>18.18</v>
      </c>
      <c r="T12" s="2">
        <v>7.5</v>
      </c>
      <c r="U12" s="2">
        <f t="shared" si="0"/>
        <v>87.02000000000001</v>
      </c>
    </row>
    <row r="13" spans="1:21" x14ac:dyDescent="0.25">
      <c r="A13" s="2">
        <v>7</v>
      </c>
      <c r="B13" s="2" t="s">
        <v>52</v>
      </c>
      <c r="C13" s="2" t="s">
        <v>42</v>
      </c>
      <c r="D13" s="3">
        <v>88.64</v>
      </c>
      <c r="E13" s="5">
        <v>2.27</v>
      </c>
      <c r="F13" s="5">
        <v>2.27</v>
      </c>
      <c r="G13" s="5">
        <v>2.27</v>
      </c>
      <c r="H13" s="5">
        <v>2.27</v>
      </c>
      <c r="I13" s="5">
        <v>2.27</v>
      </c>
      <c r="J13" s="5">
        <v>2.27</v>
      </c>
      <c r="K13" s="5">
        <v>2.27</v>
      </c>
      <c r="L13" s="5">
        <v>0</v>
      </c>
      <c r="M13" s="5">
        <v>2.27</v>
      </c>
      <c r="N13" s="5">
        <v>2.27</v>
      </c>
      <c r="O13" s="8">
        <v>11.36</v>
      </c>
      <c r="P13" s="11">
        <v>11.36</v>
      </c>
      <c r="Q13" s="14">
        <v>13.64</v>
      </c>
      <c r="R13" s="17">
        <v>13.64</v>
      </c>
      <c r="S13" s="20">
        <v>18.18</v>
      </c>
      <c r="T13" s="2"/>
      <c r="U13" s="2">
        <f t="shared" si="0"/>
        <v>88.610000000000014</v>
      </c>
    </row>
    <row r="14" spans="1:21" x14ac:dyDescent="0.25">
      <c r="A14" s="2">
        <v>8</v>
      </c>
      <c r="B14" s="2" t="s">
        <v>70</v>
      </c>
      <c r="C14" s="2" t="s">
        <v>71</v>
      </c>
      <c r="D14" s="3">
        <v>97.73</v>
      </c>
      <c r="E14" s="5">
        <v>2.27</v>
      </c>
      <c r="F14" s="5">
        <v>0</v>
      </c>
      <c r="G14" s="5">
        <v>2.27</v>
      </c>
      <c r="H14" s="5">
        <v>2.27</v>
      </c>
      <c r="I14" s="5">
        <v>2.27</v>
      </c>
      <c r="J14" s="5">
        <v>2.27</v>
      </c>
      <c r="K14" s="5">
        <v>2.27</v>
      </c>
      <c r="L14" s="5">
        <v>2.27</v>
      </c>
      <c r="M14" s="5">
        <v>2.27</v>
      </c>
      <c r="N14" s="5">
        <v>2.27</v>
      </c>
      <c r="O14" s="8">
        <v>11.36</v>
      </c>
      <c r="P14" s="11">
        <v>11.36</v>
      </c>
      <c r="Q14" s="14">
        <v>22.73</v>
      </c>
      <c r="R14" s="17">
        <v>13.64</v>
      </c>
      <c r="S14" s="20">
        <v>18.18</v>
      </c>
      <c r="T14" s="2"/>
      <c r="U14" s="2">
        <f t="shared" si="0"/>
        <v>97.699999999999989</v>
      </c>
    </row>
    <row r="15" spans="1:21" x14ac:dyDescent="0.25">
      <c r="A15" s="2">
        <v>9</v>
      </c>
      <c r="B15" s="2" t="s">
        <v>37</v>
      </c>
      <c r="C15" s="2" t="s">
        <v>38</v>
      </c>
      <c r="D15" s="3">
        <v>65.91</v>
      </c>
      <c r="E15" s="5">
        <v>2.27</v>
      </c>
      <c r="F15" s="5">
        <v>2.27</v>
      </c>
      <c r="G15" s="5">
        <v>2.27</v>
      </c>
      <c r="H15" s="5">
        <v>0</v>
      </c>
      <c r="I15" s="5">
        <v>2.27</v>
      </c>
      <c r="J15" s="5">
        <v>0</v>
      </c>
      <c r="K15" s="5">
        <v>2.27</v>
      </c>
      <c r="L15" s="5">
        <v>2.27</v>
      </c>
      <c r="M15" s="5">
        <v>2.27</v>
      </c>
      <c r="N15" s="5">
        <v>2.27</v>
      </c>
      <c r="O15" s="8">
        <v>11.36</v>
      </c>
      <c r="P15" s="11">
        <v>2.27</v>
      </c>
      <c r="Q15" s="14">
        <v>4.55</v>
      </c>
      <c r="R15" s="17">
        <v>11.36</v>
      </c>
      <c r="S15" s="20">
        <v>18.18</v>
      </c>
      <c r="T15" s="2">
        <v>7.5</v>
      </c>
      <c r="U15" s="2">
        <f t="shared" si="0"/>
        <v>73.38</v>
      </c>
    </row>
    <row r="16" spans="1:21" x14ac:dyDescent="0.25">
      <c r="A16" s="2">
        <v>10</v>
      </c>
      <c r="B16" s="2" t="s">
        <v>39</v>
      </c>
      <c r="C16" s="2" t="s">
        <v>40</v>
      </c>
      <c r="D16" s="3">
        <v>90.91</v>
      </c>
      <c r="E16" s="5">
        <v>2.27</v>
      </c>
      <c r="F16" s="5">
        <v>2.27</v>
      </c>
      <c r="G16" s="5">
        <v>2.27</v>
      </c>
      <c r="H16" s="5">
        <v>2.27</v>
      </c>
      <c r="I16" s="5">
        <v>2.27</v>
      </c>
      <c r="J16" s="5">
        <v>2.27</v>
      </c>
      <c r="K16" s="5">
        <v>2.27</v>
      </c>
      <c r="L16" s="5">
        <v>2.27</v>
      </c>
      <c r="M16" s="5">
        <v>2.27</v>
      </c>
      <c r="N16" s="5">
        <v>2.27</v>
      </c>
      <c r="O16" s="8">
        <v>11.36</v>
      </c>
      <c r="P16" s="11">
        <v>11.36</v>
      </c>
      <c r="Q16" s="14">
        <v>13.64</v>
      </c>
      <c r="R16" s="17">
        <v>13.64</v>
      </c>
      <c r="S16" s="20">
        <v>18.18</v>
      </c>
      <c r="T16" s="2">
        <v>10</v>
      </c>
      <c r="U16" s="2">
        <f t="shared" si="0"/>
        <v>100.88</v>
      </c>
    </row>
    <row r="17" spans="1:21" x14ac:dyDescent="0.25">
      <c r="A17" s="2">
        <v>11</v>
      </c>
      <c r="B17" s="2" t="s">
        <v>29</v>
      </c>
      <c r="C17" s="2" t="s">
        <v>30</v>
      </c>
      <c r="D17" s="3">
        <v>90.91</v>
      </c>
      <c r="E17" s="5">
        <v>2.27</v>
      </c>
      <c r="F17" s="5">
        <v>0</v>
      </c>
      <c r="G17" s="5">
        <v>0</v>
      </c>
      <c r="H17" s="5">
        <v>2.27</v>
      </c>
      <c r="I17" s="5">
        <v>2.27</v>
      </c>
      <c r="J17" s="5">
        <v>2.27</v>
      </c>
      <c r="K17" s="5">
        <v>0</v>
      </c>
      <c r="L17" s="5">
        <v>2.27</v>
      </c>
      <c r="M17" s="5">
        <v>2.27</v>
      </c>
      <c r="N17" s="5">
        <v>0</v>
      </c>
      <c r="O17" s="8">
        <v>11.36</v>
      </c>
      <c r="P17" s="11">
        <v>11.36</v>
      </c>
      <c r="Q17" s="14">
        <v>22.73</v>
      </c>
      <c r="R17" s="17">
        <v>13.64</v>
      </c>
      <c r="S17" s="20">
        <v>18.18</v>
      </c>
      <c r="T17" s="2"/>
      <c r="U17" s="2">
        <f t="shared" si="0"/>
        <v>90.889999999999986</v>
      </c>
    </row>
    <row r="18" spans="1:21" x14ac:dyDescent="0.25">
      <c r="A18" s="2">
        <v>12</v>
      </c>
      <c r="B18" s="2" t="s">
        <v>63</v>
      </c>
      <c r="C18" s="2" t="s">
        <v>64</v>
      </c>
      <c r="D18" s="3">
        <v>79.55</v>
      </c>
      <c r="E18" s="5">
        <v>2.27</v>
      </c>
      <c r="F18" s="5">
        <v>0</v>
      </c>
      <c r="G18" s="5">
        <v>0</v>
      </c>
      <c r="H18" s="5">
        <v>2.27</v>
      </c>
      <c r="I18" s="5">
        <v>2.27</v>
      </c>
      <c r="J18" s="5">
        <v>2.27</v>
      </c>
      <c r="K18" s="5">
        <v>2.27</v>
      </c>
      <c r="L18" s="5">
        <v>2.27</v>
      </c>
      <c r="M18" s="5">
        <v>2.27</v>
      </c>
      <c r="N18" s="5">
        <v>2.27</v>
      </c>
      <c r="O18" s="8">
        <v>11.36</v>
      </c>
      <c r="P18" s="11">
        <v>4.55</v>
      </c>
      <c r="Q18" s="14">
        <v>13.64</v>
      </c>
      <c r="R18" s="17">
        <v>13.64</v>
      </c>
      <c r="S18" s="20">
        <v>18.18</v>
      </c>
      <c r="T18" s="2"/>
      <c r="U18" s="2">
        <f t="shared" si="0"/>
        <v>79.53</v>
      </c>
    </row>
    <row r="19" spans="1:21" x14ac:dyDescent="0.25">
      <c r="A19" s="2">
        <v>13</v>
      </c>
      <c r="B19" s="2" t="s">
        <v>25</v>
      </c>
      <c r="C19" s="2" t="s">
        <v>26</v>
      </c>
      <c r="D19" s="3">
        <v>90.91</v>
      </c>
      <c r="E19" s="5">
        <v>2.27</v>
      </c>
      <c r="F19" s="5">
        <v>0</v>
      </c>
      <c r="G19" s="5">
        <v>0</v>
      </c>
      <c r="H19" s="5">
        <v>0</v>
      </c>
      <c r="I19" s="5">
        <v>2.27</v>
      </c>
      <c r="J19" s="5">
        <v>2.27</v>
      </c>
      <c r="K19" s="5">
        <v>0</v>
      </c>
      <c r="L19" s="5">
        <v>2.27</v>
      </c>
      <c r="M19" s="5">
        <v>2.27</v>
      </c>
      <c r="N19" s="5">
        <v>2.27</v>
      </c>
      <c r="O19" s="8">
        <v>11.36</v>
      </c>
      <c r="P19" s="11">
        <v>11.36</v>
      </c>
      <c r="Q19" s="14">
        <v>22.73</v>
      </c>
      <c r="R19" s="17">
        <v>13.64</v>
      </c>
      <c r="S19" s="20">
        <v>18.18</v>
      </c>
      <c r="T19" s="2">
        <v>0.5</v>
      </c>
      <c r="U19" s="2">
        <f t="shared" si="0"/>
        <v>91.389999999999986</v>
      </c>
    </row>
    <row r="20" spans="1:21" x14ac:dyDescent="0.25">
      <c r="A20" s="2">
        <v>14</v>
      </c>
      <c r="B20" s="2" t="s">
        <v>23</v>
      </c>
      <c r="C20" s="2" t="s">
        <v>24</v>
      </c>
      <c r="D20" s="3">
        <v>90.91</v>
      </c>
      <c r="E20" s="5">
        <v>2.27</v>
      </c>
      <c r="F20" s="5">
        <v>2.27</v>
      </c>
      <c r="G20" s="5">
        <v>2.27</v>
      </c>
      <c r="H20" s="5">
        <v>2.27</v>
      </c>
      <c r="I20" s="5">
        <v>2.27</v>
      </c>
      <c r="J20" s="5">
        <v>2.27</v>
      </c>
      <c r="K20" s="5">
        <v>2.27</v>
      </c>
      <c r="L20" s="5">
        <v>2.27</v>
      </c>
      <c r="M20" s="5">
        <v>2.27</v>
      </c>
      <c r="N20" s="5">
        <v>2.27</v>
      </c>
      <c r="O20" s="8">
        <v>11.36</v>
      </c>
      <c r="P20" s="11">
        <v>11.36</v>
      </c>
      <c r="Q20" s="14">
        <v>13.64</v>
      </c>
      <c r="R20" s="17">
        <v>13.64</v>
      </c>
      <c r="S20" s="20">
        <v>18.18</v>
      </c>
      <c r="T20" s="2">
        <v>6</v>
      </c>
      <c r="U20" s="2">
        <f t="shared" si="0"/>
        <v>96.88</v>
      </c>
    </row>
    <row r="21" spans="1:21" x14ac:dyDescent="0.25">
      <c r="A21" s="2">
        <v>15</v>
      </c>
      <c r="B21" s="2" t="s">
        <v>58</v>
      </c>
      <c r="C21" s="2" t="s">
        <v>59</v>
      </c>
      <c r="D21" s="3">
        <v>100</v>
      </c>
      <c r="E21" s="5">
        <v>2.27</v>
      </c>
      <c r="F21" s="5">
        <v>2.27</v>
      </c>
      <c r="G21" s="5">
        <v>2.27</v>
      </c>
      <c r="H21" s="5">
        <v>2.27</v>
      </c>
      <c r="I21" s="5">
        <v>2.27</v>
      </c>
      <c r="J21" s="5">
        <v>2.27</v>
      </c>
      <c r="K21" s="5">
        <v>2.27</v>
      </c>
      <c r="L21" s="5">
        <v>2.27</v>
      </c>
      <c r="M21" s="5">
        <v>2.27</v>
      </c>
      <c r="N21" s="5">
        <v>2.27</v>
      </c>
      <c r="O21" s="8">
        <v>11.36</v>
      </c>
      <c r="P21" s="11">
        <v>11.36</v>
      </c>
      <c r="Q21" s="14">
        <v>22.73</v>
      </c>
      <c r="R21" s="17">
        <v>13.64</v>
      </c>
      <c r="S21" s="20">
        <v>18.18</v>
      </c>
      <c r="T21" s="2"/>
      <c r="U21" s="2">
        <f t="shared" si="0"/>
        <v>99.97</v>
      </c>
    </row>
    <row r="22" spans="1:21" x14ac:dyDescent="0.25">
      <c r="A22" s="2">
        <v>16</v>
      </c>
      <c r="B22" s="2" t="s">
        <v>65</v>
      </c>
      <c r="C22" s="2" t="s">
        <v>66</v>
      </c>
      <c r="D22" s="3">
        <v>86.36</v>
      </c>
      <c r="E22" s="5">
        <v>2.27</v>
      </c>
      <c r="F22" s="5">
        <v>0</v>
      </c>
      <c r="G22" s="5">
        <v>0</v>
      </c>
      <c r="H22" s="5">
        <v>2.27</v>
      </c>
      <c r="I22" s="5">
        <v>2.27</v>
      </c>
      <c r="J22" s="5">
        <v>0</v>
      </c>
      <c r="K22" s="5">
        <v>0</v>
      </c>
      <c r="L22" s="5">
        <v>2.27</v>
      </c>
      <c r="M22" s="5">
        <v>2.27</v>
      </c>
      <c r="N22" s="5">
        <v>2.27</v>
      </c>
      <c r="O22" s="8">
        <v>11.36</v>
      </c>
      <c r="P22" s="11">
        <v>11.36</v>
      </c>
      <c r="Q22" s="14">
        <v>22.73</v>
      </c>
      <c r="R22" s="17">
        <v>9.09</v>
      </c>
      <c r="S22" s="20">
        <v>18.18</v>
      </c>
      <c r="T22" s="2"/>
      <c r="U22" s="2">
        <f t="shared" si="0"/>
        <v>86.34</v>
      </c>
    </row>
    <row r="23" spans="1:21" x14ac:dyDescent="0.25">
      <c r="A23" s="2">
        <v>17</v>
      </c>
      <c r="B23" s="2" t="s">
        <v>93</v>
      </c>
      <c r="C23" s="2" t="s">
        <v>94</v>
      </c>
      <c r="D23" s="3">
        <v>81.819999999999993</v>
      </c>
      <c r="E23" s="5">
        <v>2.27</v>
      </c>
      <c r="F23" s="5">
        <v>0</v>
      </c>
      <c r="G23" s="5">
        <v>0</v>
      </c>
      <c r="H23" s="5">
        <v>2.27</v>
      </c>
      <c r="I23" s="5">
        <v>2.27</v>
      </c>
      <c r="J23" s="5">
        <v>0</v>
      </c>
      <c r="K23" s="5">
        <v>0</v>
      </c>
      <c r="L23" s="5">
        <v>2.27</v>
      </c>
      <c r="M23" s="5">
        <v>2.27</v>
      </c>
      <c r="N23" s="5">
        <v>2.27</v>
      </c>
      <c r="O23" s="8">
        <v>11.36</v>
      </c>
      <c r="P23" s="11">
        <v>11.36</v>
      </c>
      <c r="Q23" s="14">
        <v>13.64</v>
      </c>
      <c r="R23" s="17">
        <v>13.64</v>
      </c>
      <c r="S23" s="20">
        <v>18.18</v>
      </c>
      <c r="T23" s="2"/>
      <c r="U23" s="2">
        <f t="shared" si="0"/>
        <v>81.8</v>
      </c>
    </row>
    <row r="24" spans="1:21" x14ac:dyDescent="0.25">
      <c r="A24" s="2">
        <v>18</v>
      </c>
      <c r="B24" s="2" t="s">
        <v>46</v>
      </c>
      <c r="C24" s="2" t="s">
        <v>47</v>
      </c>
      <c r="D24" s="3">
        <v>90.91</v>
      </c>
      <c r="E24" s="5">
        <v>2.27</v>
      </c>
      <c r="F24" s="5">
        <v>2.27</v>
      </c>
      <c r="G24" s="5">
        <v>2.27</v>
      </c>
      <c r="H24" s="5">
        <v>2.27</v>
      </c>
      <c r="I24" s="5">
        <v>2.27</v>
      </c>
      <c r="J24" s="5">
        <v>2.27</v>
      </c>
      <c r="K24" s="5">
        <v>2.27</v>
      </c>
      <c r="L24" s="5">
        <v>2.27</v>
      </c>
      <c r="M24" s="5">
        <v>2.27</v>
      </c>
      <c r="N24" s="5">
        <v>2.27</v>
      </c>
      <c r="O24" s="8">
        <v>11.36</v>
      </c>
      <c r="P24" s="11">
        <v>11.36</v>
      </c>
      <c r="Q24" s="14">
        <v>13.64</v>
      </c>
      <c r="R24" s="17">
        <v>13.64</v>
      </c>
      <c r="S24" s="20">
        <v>18.18</v>
      </c>
      <c r="T24" s="2">
        <v>8</v>
      </c>
      <c r="U24" s="2">
        <f t="shared" si="0"/>
        <v>98.88</v>
      </c>
    </row>
    <row r="25" spans="1:21" x14ac:dyDescent="0.25">
      <c r="A25" s="2">
        <v>19</v>
      </c>
      <c r="B25" s="2" t="s">
        <v>67</v>
      </c>
      <c r="C25" s="2" t="s">
        <v>68</v>
      </c>
      <c r="D25" s="3">
        <v>75</v>
      </c>
      <c r="E25" s="5">
        <v>2.27</v>
      </c>
      <c r="F25" s="5">
        <v>0</v>
      </c>
      <c r="G25" s="5">
        <v>0</v>
      </c>
      <c r="H25" s="5">
        <v>0</v>
      </c>
      <c r="I25" s="5">
        <v>2.27</v>
      </c>
      <c r="J25" s="5">
        <v>0</v>
      </c>
      <c r="K25" s="5">
        <v>2.27</v>
      </c>
      <c r="L25" s="5">
        <v>2.27</v>
      </c>
      <c r="M25" s="5">
        <v>2.27</v>
      </c>
      <c r="N25" s="5">
        <v>2.27</v>
      </c>
      <c r="O25" s="8">
        <v>4.55</v>
      </c>
      <c r="P25" s="11">
        <v>4.55</v>
      </c>
      <c r="Q25" s="14">
        <v>22.73</v>
      </c>
      <c r="R25" s="17">
        <v>11.36</v>
      </c>
      <c r="S25" s="20">
        <v>18.18</v>
      </c>
      <c r="T25" s="2"/>
      <c r="U25" s="2">
        <f t="shared" si="0"/>
        <v>74.990000000000009</v>
      </c>
    </row>
    <row r="26" spans="1:21" x14ac:dyDescent="0.25">
      <c r="A26" s="2">
        <v>20</v>
      </c>
      <c r="B26" s="2" t="s">
        <v>43</v>
      </c>
      <c r="C26" s="2" t="s">
        <v>38</v>
      </c>
      <c r="D26" s="3">
        <v>90.91</v>
      </c>
      <c r="E26" s="5">
        <v>2.27</v>
      </c>
      <c r="F26" s="5">
        <v>0</v>
      </c>
      <c r="G26" s="5">
        <v>0</v>
      </c>
      <c r="H26" s="5">
        <v>2.27</v>
      </c>
      <c r="I26" s="5">
        <v>2.27</v>
      </c>
      <c r="J26" s="5">
        <v>2.27</v>
      </c>
      <c r="K26" s="5">
        <v>0</v>
      </c>
      <c r="L26" s="5">
        <v>2.27</v>
      </c>
      <c r="M26" s="5">
        <v>2.27</v>
      </c>
      <c r="N26" s="5">
        <v>2.27</v>
      </c>
      <c r="O26" s="8">
        <v>11.36</v>
      </c>
      <c r="P26" s="11">
        <v>11.36</v>
      </c>
      <c r="Q26" s="14">
        <v>22.73</v>
      </c>
      <c r="R26" s="17">
        <v>11.36</v>
      </c>
      <c r="S26" s="20">
        <v>18.18</v>
      </c>
      <c r="T26" s="2"/>
      <c r="U26" s="2">
        <f t="shared" si="0"/>
        <v>90.88</v>
      </c>
    </row>
    <row r="27" spans="1:21" x14ac:dyDescent="0.25">
      <c r="A27" s="2">
        <v>21</v>
      </c>
      <c r="B27" s="2" t="s">
        <v>48</v>
      </c>
      <c r="C27" s="2" t="s">
        <v>49</v>
      </c>
      <c r="D27" s="3">
        <v>65.91</v>
      </c>
      <c r="E27" s="5">
        <v>0</v>
      </c>
      <c r="F27" s="5">
        <v>2.27</v>
      </c>
      <c r="G27" s="5">
        <v>2.27</v>
      </c>
      <c r="H27" s="5">
        <v>0</v>
      </c>
      <c r="I27" s="5">
        <v>2.27</v>
      </c>
      <c r="J27" s="5">
        <v>0</v>
      </c>
      <c r="K27" s="5">
        <v>2.27</v>
      </c>
      <c r="L27" s="5">
        <v>2.27</v>
      </c>
      <c r="M27" s="5">
        <v>2.27</v>
      </c>
      <c r="N27" s="5">
        <v>2.27</v>
      </c>
      <c r="O27" s="8">
        <v>2.27</v>
      </c>
      <c r="P27" s="11">
        <v>2.27</v>
      </c>
      <c r="Q27" s="14">
        <v>13.64</v>
      </c>
      <c r="R27" s="17">
        <v>13.64</v>
      </c>
      <c r="S27" s="20">
        <v>18.18</v>
      </c>
      <c r="T27" s="2">
        <v>8</v>
      </c>
      <c r="U27" s="2">
        <f t="shared" si="0"/>
        <v>73.89</v>
      </c>
    </row>
    <row r="28" spans="1:21" x14ac:dyDescent="0.25">
      <c r="A28" s="2">
        <v>22</v>
      </c>
      <c r="B28" s="2" t="s">
        <v>44</v>
      </c>
      <c r="C28" s="2" t="s">
        <v>45</v>
      </c>
      <c r="D28" s="3">
        <v>90.91</v>
      </c>
      <c r="E28" s="5">
        <v>2.27</v>
      </c>
      <c r="F28" s="5">
        <v>2.27</v>
      </c>
      <c r="G28" s="5">
        <v>2.27</v>
      </c>
      <c r="H28" s="5">
        <v>2.27</v>
      </c>
      <c r="I28" s="5">
        <v>2.27</v>
      </c>
      <c r="J28" s="5">
        <v>2.27</v>
      </c>
      <c r="K28" s="5">
        <v>2.27</v>
      </c>
      <c r="L28" s="5">
        <v>2.27</v>
      </c>
      <c r="M28" s="5">
        <v>2.27</v>
      </c>
      <c r="N28" s="5">
        <v>2.27</v>
      </c>
      <c r="O28" s="8">
        <v>11.36</v>
      </c>
      <c r="P28" s="11">
        <v>11.36</v>
      </c>
      <c r="Q28" s="14">
        <v>13.64</v>
      </c>
      <c r="R28" s="17">
        <v>13.64</v>
      </c>
      <c r="S28" s="20">
        <v>18.18</v>
      </c>
      <c r="T28" s="2"/>
      <c r="U28" s="2">
        <f t="shared" si="0"/>
        <v>90.88</v>
      </c>
    </row>
    <row r="29" spans="1:21" x14ac:dyDescent="0.25">
      <c r="A29" s="2">
        <v>23</v>
      </c>
      <c r="B29" s="2" t="s">
        <v>35</v>
      </c>
      <c r="C29" s="2" t="s">
        <v>36</v>
      </c>
      <c r="D29" s="3">
        <v>81.819999999999993</v>
      </c>
      <c r="E29" s="5">
        <v>2.27</v>
      </c>
      <c r="F29" s="5">
        <v>2.27</v>
      </c>
      <c r="G29" s="5">
        <v>2.27</v>
      </c>
      <c r="H29" s="5">
        <v>2.27</v>
      </c>
      <c r="I29" s="5">
        <v>2.27</v>
      </c>
      <c r="J29" s="5">
        <v>0</v>
      </c>
      <c r="K29" s="5">
        <v>2.27</v>
      </c>
      <c r="L29" s="5">
        <v>2.27</v>
      </c>
      <c r="M29" s="5">
        <v>0</v>
      </c>
      <c r="N29" s="5">
        <v>2.27</v>
      </c>
      <c r="O29" s="8">
        <v>11.36</v>
      </c>
      <c r="P29" s="11">
        <v>6.82</v>
      </c>
      <c r="Q29" s="14">
        <v>13.64</v>
      </c>
      <c r="R29" s="17">
        <v>13.64</v>
      </c>
      <c r="S29" s="20">
        <v>18.18</v>
      </c>
      <c r="T29" s="2"/>
      <c r="U29" s="2">
        <f t="shared" si="0"/>
        <v>81.800000000000011</v>
      </c>
    </row>
    <row r="30" spans="1:21" x14ac:dyDescent="0.25">
      <c r="A30" s="2">
        <v>24</v>
      </c>
      <c r="B30" s="2" t="s">
        <v>76</v>
      </c>
      <c r="C30" s="2" t="s">
        <v>92</v>
      </c>
      <c r="D30" s="3">
        <v>90.91</v>
      </c>
      <c r="E30" s="5">
        <v>2.27</v>
      </c>
      <c r="F30" s="5">
        <v>2.27</v>
      </c>
      <c r="G30" s="5">
        <v>2.27</v>
      </c>
      <c r="H30" s="5">
        <v>2.27</v>
      </c>
      <c r="I30" s="5">
        <v>2.27</v>
      </c>
      <c r="J30" s="5">
        <v>2.27</v>
      </c>
      <c r="K30" s="5">
        <v>2.27</v>
      </c>
      <c r="L30" s="5">
        <v>2.27</v>
      </c>
      <c r="M30" s="5">
        <v>2.27</v>
      </c>
      <c r="N30" s="5">
        <v>2.27</v>
      </c>
      <c r="O30" s="8">
        <v>11.36</v>
      </c>
      <c r="P30" s="11">
        <v>11.36</v>
      </c>
      <c r="Q30" s="14">
        <v>13.64</v>
      </c>
      <c r="R30" s="17">
        <v>13.64</v>
      </c>
      <c r="S30" s="20">
        <v>18.18</v>
      </c>
      <c r="T30" s="2"/>
      <c r="U30" s="2">
        <f t="shared" si="0"/>
        <v>90.88</v>
      </c>
    </row>
    <row r="31" spans="1:21" x14ac:dyDescent="0.25">
      <c r="A31" s="2">
        <v>25</v>
      </c>
      <c r="B31" s="2" t="s">
        <v>50</v>
      </c>
      <c r="C31" s="2" t="s">
        <v>51</v>
      </c>
      <c r="D31" s="3">
        <v>90.91</v>
      </c>
      <c r="E31" s="5">
        <v>2.27</v>
      </c>
      <c r="F31" s="5">
        <v>2.27</v>
      </c>
      <c r="G31" s="5">
        <v>2.27</v>
      </c>
      <c r="H31" s="5">
        <v>2.27</v>
      </c>
      <c r="I31" s="5">
        <v>2.27</v>
      </c>
      <c r="J31" s="5">
        <v>2.27</v>
      </c>
      <c r="K31" s="5">
        <v>2.27</v>
      </c>
      <c r="L31" s="5">
        <v>2.27</v>
      </c>
      <c r="M31" s="5">
        <v>2.27</v>
      </c>
      <c r="N31" s="5">
        <v>2.27</v>
      </c>
      <c r="O31" s="8">
        <v>11.36</v>
      </c>
      <c r="P31" s="11">
        <v>11.36</v>
      </c>
      <c r="Q31" s="14">
        <v>13.64</v>
      </c>
      <c r="R31" s="17">
        <v>13.64</v>
      </c>
      <c r="S31" s="20">
        <v>18.18</v>
      </c>
      <c r="T31" s="2"/>
      <c r="U31" s="2">
        <f t="shared" si="0"/>
        <v>90.88</v>
      </c>
    </row>
    <row r="32" spans="1:21" x14ac:dyDescent="0.25">
      <c r="A32" s="2">
        <v>26</v>
      </c>
      <c r="B32" s="2" t="s">
        <v>77</v>
      </c>
      <c r="C32" s="2" t="s">
        <v>78</v>
      </c>
      <c r="D32" s="3">
        <v>34.090000000000003</v>
      </c>
      <c r="E32" s="5">
        <v>2.27</v>
      </c>
      <c r="F32" s="5">
        <v>2.27</v>
      </c>
      <c r="G32" s="5">
        <v>2.27</v>
      </c>
      <c r="H32" s="5">
        <v>2.27</v>
      </c>
      <c r="I32" s="5">
        <v>2.27</v>
      </c>
      <c r="J32" s="5">
        <v>2.27</v>
      </c>
      <c r="K32" s="5">
        <v>2.27</v>
      </c>
      <c r="L32" s="5">
        <v>2.27</v>
      </c>
      <c r="M32" s="5">
        <v>2.27</v>
      </c>
      <c r="N32" s="5">
        <v>2.27</v>
      </c>
      <c r="O32" s="8">
        <v>11.36</v>
      </c>
      <c r="P32" s="10" t="s">
        <v>20</v>
      </c>
      <c r="Q32" s="13" t="s">
        <v>20</v>
      </c>
      <c r="R32" s="16" t="s">
        <v>20</v>
      </c>
      <c r="S32" s="19" t="s">
        <v>20</v>
      </c>
      <c r="T32" s="2"/>
      <c r="U32" s="2">
        <f t="shared" si="0"/>
        <v>34.06</v>
      </c>
    </row>
    <row r="33" spans="1:21" x14ac:dyDescent="0.25">
      <c r="A33" s="2">
        <v>27</v>
      </c>
      <c r="B33" s="2" t="s">
        <v>88</v>
      </c>
      <c r="C33" s="2" t="s">
        <v>89</v>
      </c>
      <c r="D33" s="3">
        <v>97.73</v>
      </c>
      <c r="E33" s="5">
        <v>2.27</v>
      </c>
      <c r="F33" s="5">
        <v>0</v>
      </c>
      <c r="G33" s="5">
        <v>2.27</v>
      </c>
      <c r="H33" s="5">
        <v>2.27</v>
      </c>
      <c r="I33" s="5">
        <v>2.27</v>
      </c>
      <c r="J33" s="5">
        <v>2.27</v>
      </c>
      <c r="K33" s="5">
        <v>2.27</v>
      </c>
      <c r="L33" s="5">
        <v>2.27</v>
      </c>
      <c r="M33" s="5">
        <v>2.27</v>
      </c>
      <c r="N33" s="5">
        <v>2.27</v>
      </c>
      <c r="O33" s="8">
        <v>11.36</v>
      </c>
      <c r="P33" s="11">
        <v>11.36</v>
      </c>
      <c r="Q33" s="14">
        <v>22.73</v>
      </c>
      <c r="R33" s="17">
        <v>13.64</v>
      </c>
      <c r="S33" s="20">
        <v>18.18</v>
      </c>
      <c r="T33" s="2"/>
      <c r="U33" s="2">
        <f t="shared" si="0"/>
        <v>97.699999999999989</v>
      </c>
    </row>
    <row r="34" spans="1:21" x14ac:dyDescent="0.25">
      <c r="A34" s="2">
        <v>28</v>
      </c>
      <c r="B34" s="2" t="s">
        <v>73</v>
      </c>
      <c r="C34" s="2" t="s">
        <v>74</v>
      </c>
      <c r="D34" s="3">
        <v>88.64</v>
      </c>
      <c r="E34" s="5">
        <v>2.27</v>
      </c>
      <c r="F34" s="5">
        <v>2.27</v>
      </c>
      <c r="G34" s="5">
        <v>2.27</v>
      </c>
      <c r="H34" s="5">
        <v>2.27</v>
      </c>
      <c r="I34" s="5">
        <v>2.27</v>
      </c>
      <c r="J34" s="5">
        <v>2.27</v>
      </c>
      <c r="K34" s="5">
        <v>2.27</v>
      </c>
      <c r="L34" s="5">
        <v>2.27</v>
      </c>
      <c r="M34" s="5">
        <v>2.27</v>
      </c>
      <c r="N34" s="5">
        <v>2.27</v>
      </c>
      <c r="O34" s="8">
        <v>9.09</v>
      </c>
      <c r="P34" s="11">
        <v>11.36</v>
      </c>
      <c r="Q34" s="14">
        <v>13.64</v>
      </c>
      <c r="R34" s="17">
        <v>13.64</v>
      </c>
      <c r="S34" s="20">
        <v>18.18</v>
      </c>
      <c r="T34" s="2"/>
      <c r="U34" s="2">
        <f t="shared" si="0"/>
        <v>88.610000000000014</v>
      </c>
    </row>
    <row r="35" spans="1:21" x14ac:dyDescent="0.25">
      <c r="A35" s="2">
        <v>29</v>
      </c>
      <c r="B35" s="2" t="s">
        <v>95</v>
      </c>
      <c r="C35" s="2" t="s">
        <v>96</v>
      </c>
      <c r="D35" s="3">
        <v>97.73</v>
      </c>
      <c r="E35" s="5">
        <v>2.27</v>
      </c>
      <c r="F35" s="5">
        <v>2.27</v>
      </c>
      <c r="G35" s="5">
        <v>2.27</v>
      </c>
      <c r="H35" s="5">
        <v>2.27</v>
      </c>
      <c r="I35" s="5">
        <v>2.27</v>
      </c>
      <c r="J35" s="5">
        <v>2.27</v>
      </c>
      <c r="K35" s="5">
        <v>2.27</v>
      </c>
      <c r="L35" s="5">
        <v>2.27</v>
      </c>
      <c r="M35" s="5">
        <v>2.27</v>
      </c>
      <c r="N35" s="5">
        <v>2.27</v>
      </c>
      <c r="O35" s="8">
        <v>11.36</v>
      </c>
      <c r="P35" s="11">
        <v>11.36</v>
      </c>
      <c r="Q35" s="14">
        <v>22.73</v>
      </c>
      <c r="R35" s="17">
        <v>11.36</v>
      </c>
      <c r="S35" s="20">
        <v>18.18</v>
      </c>
      <c r="T35" s="2"/>
      <c r="U35" s="2">
        <f t="shared" si="0"/>
        <v>97.69</v>
      </c>
    </row>
    <row r="36" spans="1:21" x14ac:dyDescent="0.25">
      <c r="A36" s="2">
        <v>30</v>
      </c>
      <c r="B36" s="2" t="s">
        <v>81</v>
      </c>
      <c r="C36" s="2" t="s">
        <v>82</v>
      </c>
      <c r="D36" s="3">
        <v>86.36</v>
      </c>
      <c r="E36" s="5">
        <v>2.27</v>
      </c>
      <c r="F36" s="5">
        <v>0</v>
      </c>
      <c r="G36" s="5">
        <v>2.27</v>
      </c>
      <c r="H36" s="5">
        <v>0</v>
      </c>
      <c r="I36" s="5">
        <v>2.27</v>
      </c>
      <c r="J36" s="5">
        <v>0</v>
      </c>
      <c r="K36" s="5">
        <v>0</v>
      </c>
      <c r="L36" s="5">
        <v>2.27</v>
      </c>
      <c r="M36" s="5">
        <v>2.27</v>
      </c>
      <c r="N36" s="5">
        <v>0</v>
      </c>
      <c r="O36" s="8">
        <v>11.36</v>
      </c>
      <c r="P36" s="11">
        <v>11.36</v>
      </c>
      <c r="Q36" s="14">
        <v>22.73</v>
      </c>
      <c r="R36" s="17">
        <v>11.36</v>
      </c>
      <c r="S36" s="20">
        <v>18.18</v>
      </c>
      <c r="T36" s="2">
        <v>5.5</v>
      </c>
      <c r="U36" s="2">
        <f t="shared" si="0"/>
        <v>91.84</v>
      </c>
    </row>
    <row r="37" spans="1:21" x14ac:dyDescent="0.25">
      <c r="A37" s="2">
        <v>31</v>
      </c>
      <c r="B37" s="2" t="s">
        <v>97</v>
      </c>
      <c r="C37" s="2" t="s">
        <v>98</v>
      </c>
      <c r="D37" s="3">
        <v>95.45</v>
      </c>
      <c r="E37" s="5">
        <v>2.27</v>
      </c>
      <c r="F37" s="5">
        <v>0</v>
      </c>
      <c r="G37" s="5">
        <v>2.27</v>
      </c>
      <c r="H37" s="5">
        <v>0</v>
      </c>
      <c r="I37" s="5">
        <v>2.27</v>
      </c>
      <c r="J37" s="5">
        <v>2.27</v>
      </c>
      <c r="K37" s="5">
        <v>2.27</v>
      </c>
      <c r="L37" s="5">
        <v>2.27</v>
      </c>
      <c r="M37" s="5">
        <v>2.27</v>
      </c>
      <c r="N37" s="5">
        <v>2.27</v>
      </c>
      <c r="O37" s="8">
        <v>11.36</v>
      </c>
      <c r="P37" s="11">
        <v>11.36</v>
      </c>
      <c r="Q37" s="14">
        <v>22.73</v>
      </c>
      <c r="R37" s="17">
        <v>13.64</v>
      </c>
      <c r="S37" s="20">
        <v>18.18</v>
      </c>
      <c r="T37" s="2">
        <v>5</v>
      </c>
      <c r="U37" s="2">
        <f t="shared" si="0"/>
        <v>100.43</v>
      </c>
    </row>
    <row r="38" spans="1:21" x14ac:dyDescent="0.25">
      <c r="A38" s="2">
        <v>32</v>
      </c>
      <c r="B38" s="2" t="s">
        <v>72</v>
      </c>
      <c r="C38" s="2" t="s">
        <v>42</v>
      </c>
      <c r="D38" s="3">
        <v>90.91</v>
      </c>
      <c r="E38" s="5">
        <v>2.27</v>
      </c>
      <c r="F38" s="5">
        <v>2.27</v>
      </c>
      <c r="G38" s="5">
        <v>2.27</v>
      </c>
      <c r="H38" s="5">
        <v>2.27</v>
      </c>
      <c r="I38" s="5">
        <v>2.27</v>
      </c>
      <c r="J38" s="5">
        <v>2.27</v>
      </c>
      <c r="K38" s="5">
        <v>2.27</v>
      </c>
      <c r="L38" s="5">
        <v>2.27</v>
      </c>
      <c r="M38" s="5">
        <v>2.27</v>
      </c>
      <c r="N38" s="5">
        <v>2.27</v>
      </c>
      <c r="O38" s="8">
        <v>11.36</v>
      </c>
      <c r="P38" s="11">
        <v>11.36</v>
      </c>
      <c r="Q38" s="14">
        <v>13.64</v>
      </c>
      <c r="R38" s="17">
        <v>13.64</v>
      </c>
      <c r="S38" s="20">
        <v>18.18</v>
      </c>
      <c r="T38" s="2">
        <v>7.5</v>
      </c>
      <c r="U38" s="2">
        <f t="shared" si="0"/>
        <v>98.38</v>
      </c>
    </row>
    <row r="39" spans="1:21" x14ac:dyDescent="0.25">
      <c r="A39" s="2">
        <v>33</v>
      </c>
      <c r="B39" s="2" t="s">
        <v>62</v>
      </c>
      <c r="C39" s="2" t="s">
        <v>53</v>
      </c>
      <c r="D39" s="3">
        <v>97.73</v>
      </c>
      <c r="E39" s="5">
        <v>2.27</v>
      </c>
      <c r="F39" s="5">
        <v>0</v>
      </c>
      <c r="G39" s="5">
        <v>2.27</v>
      </c>
      <c r="H39" s="5">
        <v>2.27</v>
      </c>
      <c r="I39" s="5">
        <v>2.27</v>
      </c>
      <c r="J39" s="5">
        <v>2.27</v>
      </c>
      <c r="K39" s="5">
        <v>2.27</v>
      </c>
      <c r="L39" s="5">
        <v>2.27</v>
      </c>
      <c r="M39" s="5">
        <v>2.27</v>
      </c>
      <c r="N39" s="5">
        <v>2.27</v>
      </c>
      <c r="O39" s="8">
        <v>11.36</v>
      </c>
      <c r="P39" s="11">
        <v>11.36</v>
      </c>
      <c r="Q39" s="14">
        <v>22.73</v>
      </c>
      <c r="R39" s="17">
        <v>13.64</v>
      </c>
      <c r="S39" s="20">
        <v>18.18</v>
      </c>
      <c r="T39" s="2"/>
      <c r="U39" s="2">
        <f t="shared" si="0"/>
        <v>97.699999999999989</v>
      </c>
    </row>
    <row r="40" spans="1:21" x14ac:dyDescent="0.25">
      <c r="A40" s="2">
        <v>34</v>
      </c>
      <c r="B40" s="2" t="s">
        <v>83</v>
      </c>
      <c r="C40" s="2" t="s">
        <v>57</v>
      </c>
      <c r="D40" s="3">
        <v>97.73</v>
      </c>
      <c r="E40" s="5">
        <v>2.27</v>
      </c>
      <c r="F40" s="5">
        <v>0</v>
      </c>
      <c r="G40" s="5">
        <v>2.27</v>
      </c>
      <c r="H40" s="5">
        <v>2.27</v>
      </c>
      <c r="I40" s="5">
        <v>2.27</v>
      </c>
      <c r="J40" s="5">
        <v>2.27</v>
      </c>
      <c r="K40" s="5">
        <v>2.27</v>
      </c>
      <c r="L40" s="5">
        <v>2.27</v>
      </c>
      <c r="M40" s="5">
        <v>2.27</v>
      </c>
      <c r="N40" s="5">
        <v>2.27</v>
      </c>
      <c r="O40" s="8">
        <v>11.36</v>
      </c>
      <c r="P40" s="11">
        <v>11.36</v>
      </c>
      <c r="Q40" s="14">
        <v>22.73</v>
      </c>
      <c r="R40" s="17">
        <v>13.64</v>
      </c>
      <c r="S40" s="20">
        <v>18.18</v>
      </c>
      <c r="T40" s="2"/>
      <c r="U40" s="2">
        <f t="shared" si="0"/>
        <v>97.699999999999989</v>
      </c>
    </row>
    <row r="41" spans="1:21" x14ac:dyDescent="0.25">
      <c r="A41" s="2">
        <v>35</v>
      </c>
      <c r="B41" s="2" t="s">
        <v>97</v>
      </c>
      <c r="C41" s="2" t="s">
        <v>99</v>
      </c>
      <c r="D41" s="3">
        <v>90.91</v>
      </c>
      <c r="E41" s="5">
        <v>2.27</v>
      </c>
      <c r="F41" s="5">
        <v>0</v>
      </c>
      <c r="G41" s="5">
        <v>0</v>
      </c>
      <c r="H41" s="5">
        <v>2.27</v>
      </c>
      <c r="I41" s="5">
        <v>2.27</v>
      </c>
      <c r="J41" s="5">
        <v>2.27</v>
      </c>
      <c r="K41" s="5">
        <v>0</v>
      </c>
      <c r="L41" s="5">
        <v>2.27</v>
      </c>
      <c r="M41" s="5">
        <v>2.27</v>
      </c>
      <c r="N41" s="5">
        <v>0</v>
      </c>
      <c r="O41" s="8">
        <v>11.36</v>
      </c>
      <c r="P41" s="11">
        <v>11.36</v>
      </c>
      <c r="Q41" s="14">
        <v>22.73</v>
      </c>
      <c r="R41" s="17">
        <v>13.64</v>
      </c>
      <c r="S41" s="20">
        <v>18.18</v>
      </c>
      <c r="T41" s="2"/>
      <c r="U41" s="2">
        <f t="shared" si="0"/>
        <v>90.889999999999986</v>
      </c>
    </row>
    <row r="42" spans="1:21" x14ac:dyDescent="0.25">
      <c r="A42" s="2">
        <v>37</v>
      </c>
      <c r="B42" s="2" t="s">
        <v>107</v>
      </c>
      <c r="C42" s="2" t="s">
        <v>108</v>
      </c>
      <c r="D42" s="3">
        <v>56.82</v>
      </c>
      <c r="E42" s="5">
        <v>2.27</v>
      </c>
      <c r="F42" s="5">
        <v>0</v>
      </c>
      <c r="G42" s="5">
        <v>2.27</v>
      </c>
      <c r="H42" s="5">
        <v>2.27</v>
      </c>
      <c r="I42" s="5">
        <v>0</v>
      </c>
      <c r="J42" s="5">
        <v>0</v>
      </c>
      <c r="K42" s="5">
        <v>2.27</v>
      </c>
      <c r="L42" s="5">
        <v>2.27</v>
      </c>
      <c r="M42" s="5">
        <v>0</v>
      </c>
      <c r="N42" s="5">
        <v>2.27</v>
      </c>
      <c r="O42" s="8">
        <v>2.27</v>
      </c>
      <c r="P42" s="11">
        <v>0</v>
      </c>
      <c r="Q42" s="14">
        <v>13.64</v>
      </c>
      <c r="R42" s="17">
        <v>9.09</v>
      </c>
      <c r="S42" s="20">
        <v>18.18</v>
      </c>
      <c r="T42" s="2"/>
      <c r="U42" s="2">
        <f t="shared" si="0"/>
        <v>56.800000000000004</v>
      </c>
    </row>
    <row r="43" spans="1:21" x14ac:dyDescent="0.25">
      <c r="A43" s="2">
        <v>38</v>
      </c>
      <c r="B43" s="2" t="s">
        <v>109</v>
      </c>
      <c r="C43" s="2" t="s">
        <v>110</v>
      </c>
      <c r="D43" s="3">
        <v>18.18</v>
      </c>
      <c r="E43" s="5">
        <v>2.27</v>
      </c>
      <c r="F43" s="5">
        <v>0</v>
      </c>
      <c r="G43" s="5">
        <v>2.27</v>
      </c>
      <c r="H43" s="5">
        <v>2.27</v>
      </c>
      <c r="I43" s="5">
        <v>2.27</v>
      </c>
      <c r="J43" s="5">
        <v>2.27</v>
      </c>
      <c r="K43" s="5">
        <v>0</v>
      </c>
      <c r="L43" s="5">
        <v>2.27</v>
      </c>
      <c r="M43" s="5">
        <v>2.27</v>
      </c>
      <c r="N43" s="5">
        <v>0</v>
      </c>
      <c r="O43" s="7" t="s">
        <v>20</v>
      </c>
      <c r="P43" s="11">
        <v>2.27</v>
      </c>
      <c r="Q43" s="13" t="s">
        <v>20</v>
      </c>
      <c r="R43" s="16" t="s">
        <v>20</v>
      </c>
      <c r="S43" s="19" t="s">
        <v>20</v>
      </c>
      <c r="T43" s="2">
        <v>6.5</v>
      </c>
      <c r="U43" s="2">
        <f t="shared" si="0"/>
        <v>24.66</v>
      </c>
    </row>
    <row r="44" spans="1:21" x14ac:dyDescent="0.25">
      <c r="A44" s="2">
        <v>40</v>
      </c>
      <c r="B44" s="2" t="s">
        <v>111</v>
      </c>
      <c r="C44" s="2" t="s">
        <v>112</v>
      </c>
      <c r="D44" s="3">
        <v>93.18</v>
      </c>
      <c r="E44" s="5">
        <v>2.27</v>
      </c>
      <c r="F44" s="5">
        <v>0</v>
      </c>
      <c r="G44" s="5">
        <v>2.27</v>
      </c>
      <c r="H44" s="5">
        <v>2.27</v>
      </c>
      <c r="I44" s="5">
        <v>2.27</v>
      </c>
      <c r="J44" s="5">
        <v>2.27</v>
      </c>
      <c r="K44" s="5">
        <v>2.27</v>
      </c>
      <c r="L44" s="5">
        <v>2.27</v>
      </c>
      <c r="M44" s="5">
        <v>2.27</v>
      </c>
      <c r="N44" s="5">
        <v>2.27</v>
      </c>
      <c r="O44" s="8">
        <v>11.36</v>
      </c>
      <c r="P44" s="11">
        <v>11.36</v>
      </c>
      <c r="Q44" s="14">
        <v>18.18</v>
      </c>
      <c r="R44" s="17">
        <v>13.64</v>
      </c>
      <c r="S44" s="20">
        <v>18.18</v>
      </c>
      <c r="T44" s="2"/>
      <c r="U44" s="2">
        <f t="shared" si="0"/>
        <v>93.15</v>
      </c>
    </row>
    <row r="45" spans="1:21" x14ac:dyDescent="0.25">
      <c r="A45" s="2">
        <v>41</v>
      </c>
      <c r="B45" s="2" t="s">
        <v>76</v>
      </c>
      <c r="C45" s="2" t="s">
        <v>24</v>
      </c>
      <c r="D45" s="3">
        <v>86.36</v>
      </c>
      <c r="E45" s="5">
        <v>2.27</v>
      </c>
      <c r="F45" s="5">
        <v>2.27</v>
      </c>
      <c r="G45" s="5">
        <v>2.27</v>
      </c>
      <c r="H45" s="5">
        <v>2.27</v>
      </c>
      <c r="I45" s="5">
        <v>2.27</v>
      </c>
      <c r="J45" s="5">
        <v>2.27</v>
      </c>
      <c r="K45" s="5">
        <v>2.27</v>
      </c>
      <c r="L45" s="5">
        <v>2.27</v>
      </c>
      <c r="M45" s="5">
        <v>2.27</v>
      </c>
      <c r="N45" s="5">
        <v>2.27</v>
      </c>
      <c r="O45" s="8">
        <v>11.36</v>
      </c>
      <c r="P45" s="11">
        <v>6.82</v>
      </c>
      <c r="Q45" s="14">
        <v>13.64</v>
      </c>
      <c r="R45" s="17">
        <v>13.64</v>
      </c>
      <c r="S45" s="20">
        <v>18.18</v>
      </c>
      <c r="T45" s="2"/>
      <c r="U45" s="2">
        <f t="shared" si="0"/>
        <v>86.34</v>
      </c>
    </row>
    <row r="46" spans="1:21" x14ac:dyDescent="0.25">
      <c r="A46" s="2">
        <v>42</v>
      </c>
      <c r="B46" s="2" t="s">
        <v>105</v>
      </c>
      <c r="C46" s="2" t="s">
        <v>106</v>
      </c>
      <c r="D46" s="3">
        <v>50</v>
      </c>
      <c r="E46" s="5">
        <v>2.27</v>
      </c>
      <c r="F46" s="5">
        <v>2.27</v>
      </c>
      <c r="G46" s="5">
        <v>2.27</v>
      </c>
      <c r="H46" s="5">
        <v>2.27</v>
      </c>
      <c r="I46" s="5">
        <v>2.27</v>
      </c>
      <c r="J46" s="5">
        <v>2.27</v>
      </c>
      <c r="K46" s="5">
        <v>2.27</v>
      </c>
      <c r="L46" s="5">
        <v>2.27</v>
      </c>
      <c r="M46" s="5">
        <v>2.27</v>
      </c>
      <c r="N46" s="5">
        <v>0</v>
      </c>
      <c r="O46" s="8">
        <v>6.82</v>
      </c>
      <c r="P46" s="11">
        <v>2.27</v>
      </c>
      <c r="Q46" s="14">
        <v>0</v>
      </c>
      <c r="R46" s="17">
        <v>2.27</v>
      </c>
      <c r="S46" s="20">
        <v>18.18</v>
      </c>
      <c r="T46" s="2">
        <v>1.5</v>
      </c>
      <c r="U46" s="2">
        <f t="shared" si="0"/>
        <v>51.47</v>
      </c>
    </row>
    <row r="47" spans="1:21" x14ac:dyDescent="0.25">
      <c r="A47" s="2">
        <v>43</v>
      </c>
      <c r="B47" s="2" t="s">
        <v>33</v>
      </c>
      <c r="C47" s="2" t="s">
        <v>34</v>
      </c>
      <c r="D47" s="3">
        <v>72.73</v>
      </c>
      <c r="E47" s="5">
        <v>2.27</v>
      </c>
      <c r="F47" s="5">
        <v>0</v>
      </c>
      <c r="G47" s="5">
        <v>0</v>
      </c>
      <c r="H47" s="5">
        <v>2.27</v>
      </c>
      <c r="I47" s="5">
        <v>2.27</v>
      </c>
      <c r="J47" s="5">
        <v>0</v>
      </c>
      <c r="K47" s="5">
        <v>2.27</v>
      </c>
      <c r="L47" s="5">
        <v>2.27</v>
      </c>
      <c r="M47" s="5">
        <v>2.27</v>
      </c>
      <c r="N47" s="5">
        <v>2.27</v>
      </c>
      <c r="O47" s="8">
        <v>6.82</v>
      </c>
      <c r="P47" s="11">
        <v>4.55</v>
      </c>
      <c r="Q47" s="14">
        <v>13.64</v>
      </c>
      <c r="R47" s="17">
        <v>13.64</v>
      </c>
      <c r="S47" s="20">
        <v>18.18</v>
      </c>
      <c r="T47" s="2"/>
      <c r="U47" s="2">
        <f t="shared" si="0"/>
        <v>72.72</v>
      </c>
    </row>
    <row r="48" spans="1:21" x14ac:dyDescent="0.25">
      <c r="A48" s="2">
        <v>44</v>
      </c>
      <c r="B48" s="2" t="s">
        <v>113</v>
      </c>
      <c r="C48" s="2" t="s">
        <v>114</v>
      </c>
      <c r="D48" s="3">
        <v>52.27</v>
      </c>
      <c r="E48" s="5">
        <v>0</v>
      </c>
      <c r="F48" s="5">
        <v>0</v>
      </c>
      <c r="G48" s="5">
        <v>2.27</v>
      </c>
      <c r="H48" s="5">
        <v>2.27</v>
      </c>
      <c r="I48" s="5">
        <v>0</v>
      </c>
      <c r="J48" s="5">
        <v>2.27</v>
      </c>
      <c r="K48" s="5">
        <v>2.27</v>
      </c>
      <c r="L48" s="5">
        <v>0</v>
      </c>
      <c r="M48" s="5">
        <v>2.27</v>
      </c>
      <c r="N48" s="5">
        <v>2.27</v>
      </c>
      <c r="O48" s="8">
        <v>11.36</v>
      </c>
      <c r="P48" s="11">
        <v>0</v>
      </c>
      <c r="Q48" s="14">
        <v>4.55</v>
      </c>
      <c r="R48" s="17">
        <v>4.55</v>
      </c>
      <c r="S48" s="20">
        <v>18.18</v>
      </c>
      <c r="T48" s="2"/>
      <c r="U48" s="2">
        <f t="shared" si="0"/>
        <v>52.26</v>
      </c>
    </row>
    <row r="49" spans="1:21" x14ac:dyDescent="0.25">
      <c r="A49" s="2">
        <v>45</v>
      </c>
      <c r="B49" s="2" t="s">
        <v>115</v>
      </c>
      <c r="C49" s="2" t="s">
        <v>116</v>
      </c>
      <c r="D49" s="3">
        <v>86.36</v>
      </c>
      <c r="E49" s="5">
        <v>0</v>
      </c>
      <c r="F49" s="5">
        <v>0</v>
      </c>
      <c r="G49" s="5">
        <v>2.27</v>
      </c>
      <c r="H49" s="5">
        <v>2.27</v>
      </c>
      <c r="I49" s="5">
        <v>2.27</v>
      </c>
      <c r="J49" s="4" t="s">
        <v>20</v>
      </c>
      <c r="K49" s="5">
        <v>0</v>
      </c>
      <c r="L49" s="5">
        <v>2.27</v>
      </c>
      <c r="M49" s="5">
        <v>2.27</v>
      </c>
      <c r="N49" s="5">
        <v>2.27</v>
      </c>
      <c r="O49" s="8">
        <v>11.36</v>
      </c>
      <c r="P49" s="11">
        <v>6.82</v>
      </c>
      <c r="Q49" s="14">
        <v>22.73</v>
      </c>
      <c r="R49" s="17">
        <v>13.64</v>
      </c>
      <c r="S49" s="20">
        <v>18.18</v>
      </c>
      <c r="T49" s="2"/>
      <c r="U49" s="2">
        <f t="shared" si="0"/>
        <v>86.35</v>
      </c>
    </row>
    <row r="50" spans="1:21" x14ac:dyDescent="0.25">
      <c r="A50" s="2">
        <v>46</v>
      </c>
      <c r="B50" s="2" t="s">
        <v>117</v>
      </c>
      <c r="C50" s="2" t="s">
        <v>118</v>
      </c>
      <c r="D50" s="3">
        <v>84.09</v>
      </c>
      <c r="E50" s="5">
        <v>2.27</v>
      </c>
      <c r="F50" s="5">
        <v>2.27</v>
      </c>
      <c r="G50" s="5">
        <v>2.27</v>
      </c>
      <c r="H50" s="5">
        <v>2.27</v>
      </c>
      <c r="I50" s="5">
        <v>2.27</v>
      </c>
      <c r="J50" s="5">
        <v>2.27</v>
      </c>
      <c r="K50" s="5">
        <v>0</v>
      </c>
      <c r="L50" s="5">
        <v>2.27</v>
      </c>
      <c r="M50" s="5">
        <v>2.27</v>
      </c>
      <c r="N50" s="5">
        <v>2.27</v>
      </c>
      <c r="O50" s="8">
        <v>11.36</v>
      </c>
      <c r="P50" s="11">
        <v>6.82</v>
      </c>
      <c r="Q50" s="14">
        <v>13.64</v>
      </c>
      <c r="R50" s="17">
        <v>13.64</v>
      </c>
      <c r="S50" s="20">
        <v>18.18</v>
      </c>
      <c r="T50" s="2">
        <v>7</v>
      </c>
      <c r="U50" s="2">
        <f t="shared" si="0"/>
        <v>91.07</v>
      </c>
    </row>
    <row r="51" spans="1:21" x14ac:dyDescent="0.25">
      <c r="A51" s="2">
        <v>47</v>
      </c>
      <c r="B51" s="2" t="s">
        <v>41</v>
      </c>
      <c r="C51" s="2" t="s">
        <v>42</v>
      </c>
      <c r="D51" s="3">
        <v>97.73</v>
      </c>
      <c r="E51" s="5">
        <v>2.27</v>
      </c>
      <c r="F51" s="5">
        <v>2.27</v>
      </c>
      <c r="G51" s="5">
        <v>2.27</v>
      </c>
      <c r="H51" s="5">
        <v>0</v>
      </c>
      <c r="I51" s="5">
        <v>2.27</v>
      </c>
      <c r="J51" s="5">
        <v>2.27</v>
      </c>
      <c r="K51" s="5">
        <v>2.27</v>
      </c>
      <c r="L51" s="5">
        <v>2.27</v>
      </c>
      <c r="M51" s="5">
        <v>2.27</v>
      </c>
      <c r="N51" s="5">
        <v>2.27</v>
      </c>
      <c r="O51" s="8">
        <v>11.36</v>
      </c>
      <c r="P51" s="11">
        <v>11.36</v>
      </c>
      <c r="Q51" s="14">
        <v>22.73</v>
      </c>
      <c r="R51" s="17">
        <v>13.64</v>
      </c>
      <c r="S51" s="20">
        <v>18.18</v>
      </c>
      <c r="T51" s="2">
        <v>8</v>
      </c>
      <c r="U51" s="2">
        <f t="shared" si="0"/>
        <v>105.69999999999999</v>
      </c>
    </row>
    <row r="52" spans="1:21" x14ac:dyDescent="0.25">
      <c r="A52" s="2">
        <v>48</v>
      </c>
      <c r="B52" s="2" t="s">
        <v>86</v>
      </c>
      <c r="C52" s="2" t="s">
        <v>87</v>
      </c>
      <c r="D52" s="3">
        <v>81.819999999999993</v>
      </c>
      <c r="E52" s="5">
        <v>2.27</v>
      </c>
      <c r="F52" s="5">
        <v>0</v>
      </c>
      <c r="G52" s="5">
        <v>2.27</v>
      </c>
      <c r="H52" s="5">
        <v>2.27</v>
      </c>
      <c r="I52" s="5">
        <v>2.27</v>
      </c>
      <c r="J52" s="5">
        <v>2.27</v>
      </c>
      <c r="K52" s="5">
        <v>2.27</v>
      </c>
      <c r="L52" s="5">
        <v>2.27</v>
      </c>
      <c r="M52" s="5">
        <v>2.27</v>
      </c>
      <c r="N52" s="5">
        <v>0</v>
      </c>
      <c r="O52" s="8">
        <v>11.36</v>
      </c>
      <c r="P52" s="11">
        <v>11.36</v>
      </c>
      <c r="Q52" s="14">
        <v>9.09</v>
      </c>
      <c r="R52" s="17">
        <v>13.64</v>
      </c>
      <c r="S52" s="20">
        <v>18.18</v>
      </c>
      <c r="T52" s="2">
        <v>8</v>
      </c>
      <c r="U52" s="2">
        <f t="shared" si="0"/>
        <v>89.789999999999992</v>
      </c>
    </row>
    <row r="53" spans="1:21" x14ac:dyDescent="0.25">
      <c r="A53" s="2">
        <v>49</v>
      </c>
      <c r="B53" s="2" t="s">
        <v>100</v>
      </c>
      <c r="C53" s="2" t="s">
        <v>101</v>
      </c>
      <c r="D53" s="3">
        <v>86.36</v>
      </c>
      <c r="E53" s="5">
        <v>2.27</v>
      </c>
      <c r="F53" s="5">
        <v>0</v>
      </c>
      <c r="G53" s="5">
        <v>2.27</v>
      </c>
      <c r="H53" s="5">
        <v>2.27</v>
      </c>
      <c r="I53" s="5">
        <v>2.27</v>
      </c>
      <c r="J53" s="5">
        <v>2.27</v>
      </c>
      <c r="K53" s="5">
        <v>2.27</v>
      </c>
      <c r="L53" s="5">
        <v>2.27</v>
      </c>
      <c r="M53" s="5">
        <v>2.27</v>
      </c>
      <c r="N53" s="5">
        <v>0</v>
      </c>
      <c r="O53" s="8">
        <v>11.36</v>
      </c>
      <c r="P53" s="11">
        <v>11.36</v>
      </c>
      <c r="Q53" s="14">
        <v>13.64</v>
      </c>
      <c r="R53" s="17">
        <v>13.64</v>
      </c>
      <c r="S53" s="20">
        <v>18.18</v>
      </c>
      <c r="T53" s="2"/>
      <c r="U53" s="2">
        <f t="shared" si="0"/>
        <v>86.34</v>
      </c>
    </row>
    <row r="54" spans="1:21" x14ac:dyDescent="0.25">
      <c r="A54" s="2">
        <v>50</v>
      </c>
      <c r="B54" s="2" t="s">
        <v>53</v>
      </c>
      <c r="C54" s="2" t="s">
        <v>54</v>
      </c>
      <c r="D54" s="3">
        <v>81.819999999999993</v>
      </c>
      <c r="E54" s="5">
        <v>2.27</v>
      </c>
      <c r="F54" s="5">
        <v>2.27</v>
      </c>
      <c r="G54" s="5">
        <v>2.27</v>
      </c>
      <c r="H54" s="5">
        <v>2.27</v>
      </c>
      <c r="I54" s="5">
        <v>2.27</v>
      </c>
      <c r="J54" s="5">
        <v>0</v>
      </c>
      <c r="K54" s="5">
        <v>0</v>
      </c>
      <c r="L54" s="5">
        <v>2.27</v>
      </c>
      <c r="M54" s="5">
        <v>2.27</v>
      </c>
      <c r="N54" s="5">
        <v>2.27</v>
      </c>
      <c r="O54" s="8">
        <v>11.36</v>
      </c>
      <c r="P54" s="11">
        <v>11.36</v>
      </c>
      <c r="Q54" s="14">
        <v>9.09</v>
      </c>
      <c r="R54" s="17">
        <v>13.64</v>
      </c>
      <c r="S54" s="20">
        <v>18.18</v>
      </c>
      <c r="T54" s="2"/>
      <c r="U54" s="2">
        <f t="shared" si="0"/>
        <v>81.789999999999992</v>
      </c>
    </row>
    <row r="55" spans="1:21" x14ac:dyDescent="0.25">
      <c r="A55" s="2">
        <v>51</v>
      </c>
      <c r="B55" s="2" t="s">
        <v>18</v>
      </c>
      <c r="C55" s="2" t="s">
        <v>19</v>
      </c>
      <c r="D55" s="3">
        <v>70.45</v>
      </c>
      <c r="E55" s="5">
        <v>2.27</v>
      </c>
      <c r="F55" s="5">
        <v>2.27</v>
      </c>
      <c r="G55" s="5">
        <v>2.27</v>
      </c>
      <c r="H55" s="5">
        <v>0</v>
      </c>
      <c r="I55" s="5">
        <v>2.27</v>
      </c>
      <c r="J55" s="5">
        <v>2.27</v>
      </c>
      <c r="K55" s="5">
        <v>2.27</v>
      </c>
      <c r="L55" s="5">
        <v>2.27</v>
      </c>
      <c r="M55" s="5">
        <v>2.27</v>
      </c>
      <c r="N55" s="5">
        <v>2.27</v>
      </c>
      <c r="O55" s="8">
        <v>11.36</v>
      </c>
      <c r="P55" s="11">
        <v>6.82</v>
      </c>
      <c r="Q55" s="13" t="s">
        <v>20</v>
      </c>
      <c r="R55" s="17">
        <v>13.64</v>
      </c>
      <c r="S55" s="20">
        <v>18.18</v>
      </c>
      <c r="T55" s="2">
        <v>9.5</v>
      </c>
      <c r="U55" s="2">
        <f t="shared" si="0"/>
        <v>79.930000000000007</v>
      </c>
    </row>
    <row r="56" spans="1:21" x14ac:dyDescent="0.25">
      <c r="A56" s="2">
        <v>52</v>
      </c>
      <c r="B56" s="2" t="s">
        <v>27</v>
      </c>
      <c r="C56" s="2" t="s">
        <v>28</v>
      </c>
      <c r="D56" s="3">
        <v>90.91</v>
      </c>
      <c r="E56" s="5">
        <v>2.27</v>
      </c>
      <c r="F56" s="5">
        <v>2.27</v>
      </c>
      <c r="G56" s="5">
        <v>2.27</v>
      </c>
      <c r="H56" s="5">
        <v>2.27</v>
      </c>
      <c r="I56" s="5">
        <v>2.27</v>
      </c>
      <c r="J56" s="5">
        <v>2.27</v>
      </c>
      <c r="K56" s="5">
        <v>2.27</v>
      </c>
      <c r="L56" s="5">
        <v>2.27</v>
      </c>
      <c r="M56" s="5">
        <v>2.27</v>
      </c>
      <c r="N56" s="5">
        <v>2.27</v>
      </c>
      <c r="O56" s="8">
        <v>11.36</v>
      </c>
      <c r="P56" s="11">
        <v>11.36</v>
      </c>
      <c r="Q56" s="14">
        <v>13.64</v>
      </c>
      <c r="R56" s="17">
        <v>13.64</v>
      </c>
      <c r="S56" s="20">
        <v>18.18</v>
      </c>
      <c r="T56" s="2">
        <v>8</v>
      </c>
      <c r="U56" s="2">
        <f t="shared" si="0"/>
        <v>98.88</v>
      </c>
    </row>
    <row r="57" spans="1:21" x14ac:dyDescent="0.25">
      <c r="A57" s="2">
        <v>53</v>
      </c>
      <c r="B57" s="2" t="s">
        <v>55</v>
      </c>
      <c r="C57" s="2" t="s">
        <v>24</v>
      </c>
      <c r="D57" s="3">
        <v>79.55</v>
      </c>
      <c r="E57" s="5">
        <v>2.27</v>
      </c>
      <c r="F57" s="5">
        <v>0</v>
      </c>
      <c r="G57" s="5">
        <v>2.27</v>
      </c>
      <c r="H57" s="5">
        <v>2.27</v>
      </c>
      <c r="I57" s="5">
        <v>2.27</v>
      </c>
      <c r="J57" s="5">
        <v>2.27</v>
      </c>
      <c r="K57" s="5">
        <v>2.27</v>
      </c>
      <c r="L57" s="5">
        <v>2.27</v>
      </c>
      <c r="M57" s="5">
        <v>2.27</v>
      </c>
      <c r="N57" s="5">
        <v>2.27</v>
      </c>
      <c r="O57" s="8">
        <v>11.36</v>
      </c>
      <c r="P57" s="11">
        <v>11.36</v>
      </c>
      <c r="Q57" s="14">
        <v>13.64</v>
      </c>
      <c r="R57" s="17">
        <v>13.64</v>
      </c>
      <c r="S57" s="20">
        <v>9.09</v>
      </c>
      <c r="T57" s="2">
        <v>8</v>
      </c>
      <c r="U57" s="2">
        <f t="shared" si="0"/>
        <v>87.52000000000001</v>
      </c>
    </row>
    <row r="58" spans="1:21" x14ac:dyDescent="0.25">
      <c r="A58" s="2">
        <v>54</v>
      </c>
      <c r="B58" s="2" t="s">
        <v>56</v>
      </c>
      <c r="C58" s="2" t="s">
        <v>57</v>
      </c>
      <c r="D58" s="3">
        <v>86.36</v>
      </c>
      <c r="E58" s="5">
        <v>2.27</v>
      </c>
      <c r="F58" s="5">
        <v>0</v>
      </c>
      <c r="G58" s="5">
        <v>2.27</v>
      </c>
      <c r="H58" s="5">
        <v>0</v>
      </c>
      <c r="I58" s="5">
        <v>2.27</v>
      </c>
      <c r="J58" s="5">
        <v>2.27</v>
      </c>
      <c r="K58" s="5">
        <v>2.27</v>
      </c>
      <c r="L58" s="5">
        <v>2.27</v>
      </c>
      <c r="M58" s="5">
        <v>2.27</v>
      </c>
      <c r="N58" s="5">
        <v>2.27</v>
      </c>
      <c r="O58" s="8">
        <v>11.36</v>
      </c>
      <c r="P58" s="11">
        <v>11.36</v>
      </c>
      <c r="Q58" s="14">
        <v>13.64</v>
      </c>
      <c r="R58" s="17">
        <v>13.64</v>
      </c>
      <c r="S58" s="20">
        <v>18.18</v>
      </c>
      <c r="T58" s="2">
        <v>7</v>
      </c>
      <c r="U58" s="2">
        <f t="shared" si="0"/>
        <v>93.34</v>
      </c>
    </row>
    <row r="59" spans="1:21" x14ac:dyDescent="0.25">
      <c r="A59" s="2">
        <v>55</v>
      </c>
      <c r="B59" s="2" t="s">
        <v>102</v>
      </c>
      <c r="C59" s="2" t="s">
        <v>103</v>
      </c>
      <c r="D59" s="3">
        <v>79.55</v>
      </c>
      <c r="E59" s="5">
        <v>2.27</v>
      </c>
      <c r="F59" s="5">
        <v>0</v>
      </c>
      <c r="G59" s="5">
        <v>0</v>
      </c>
      <c r="H59" s="5">
        <v>2.27</v>
      </c>
      <c r="I59" s="5">
        <v>2.27</v>
      </c>
      <c r="J59" s="5">
        <v>2.27</v>
      </c>
      <c r="K59" s="5">
        <v>0</v>
      </c>
      <c r="L59" s="5">
        <v>2.27</v>
      </c>
      <c r="M59" s="5">
        <v>2.27</v>
      </c>
      <c r="N59" s="5">
        <v>2.27</v>
      </c>
      <c r="O59" s="8">
        <v>11.36</v>
      </c>
      <c r="P59" s="11">
        <v>11.36</v>
      </c>
      <c r="Q59" s="14">
        <v>13.64</v>
      </c>
      <c r="R59" s="17">
        <v>9.09</v>
      </c>
      <c r="S59" s="20">
        <v>18.18</v>
      </c>
      <c r="T59" s="2">
        <v>6</v>
      </c>
      <c r="U59" s="2">
        <f t="shared" si="0"/>
        <v>85.52000000000001</v>
      </c>
    </row>
    <row r="60" spans="1:21" x14ac:dyDescent="0.25">
      <c r="A60" s="2">
        <v>56</v>
      </c>
      <c r="B60" s="2" t="s">
        <v>75</v>
      </c>
      <c r="C60" s="2" t="s">
        <v>57</v>
      </c>
      <c r="D60" s="3">
        <v>79.55</v>
      </c>
      <c r="E60" s="5">
        <v>2.27</v>
      </c>
      <c r="F60" s="5">
        <v>2.27</v>
      </c>
      <c r="G60" s="5">
        <v>2.27</v>
      </c>
      <c r="H60" s="5">
        <v>0</v>
      </c>
      <c r="I60" s="5">
        <v>2.27</v>
      </c>
      <c r="J60" s="5">
        <v>0</v>
      </c>
      <c r="K60" s="5">
        <v>2.27</v>
      </c>
      <c r="L60" s="5">
        <v>2.27</v>
      </c>
      <c r="M60" s="5">
        <v>0</v>
      </c>
      <c r="N60" s="5">
        <v>2.27</v>
      </c>
      <c r="O60" s="8">
        <v>11.36</v>
      </c>
      <c r="P60" s="11">
        <v>6.82</v>
      </c>
      <c r="Q60" s="14">
        <v>13.64</v>
      </c>
      <c r="R60" s="17">
        <v>13.64</v>
      </c>
      <c r="S60" s="20">
        <v>18.18</v>
      </c>
      <c r="T60" s="2">
        <v>8</v>
      </c>
      <c r="U60" s="2">
        <f t="shared" si="0"/>
        <v>87.53</v>
      </c>
    </row>
    <row r="61" spans="1:21" x14ac:dyDescent="0.25">
      <c r="A61" s="2">
        <v>57</v>
      </c>
      <c r="B61" s="2" t="s">
        <v>67</v>
      </c>
      <c r="C61" s="2" t="s">
        <v>69</v>
      </c>
      <c r="D61" s="3">
        <v>97.73</v>
      </c>
      <c r="E61" s="5">
        <v>2.27</v>
      </c>
      <c r="F61" s="5">
        <v>2.27</v>
      </c>
      <c r="G61" s="5">
        <v>2.27</v>
      </c>
      <c r="H61" s="5">
        <v>0</v>
      </c>
      <c r="I61" s="5">
        <v>2.27</v>
      </c>
      <c r="J61" s="5">
        <v>2.27</v>
      </c>
      <c r="K61" s="5">
        <v>2.27</v>
      </c>
      <c r="L61" s="5">
        <v>2.27</v>
      </c>
      <c r="M61" s="5">
        <v>2.27</v>
      </c>
      <c r="N61" s="5">
        <v>2.27</v>
      </c>
      <c r="O61" s="8">
        <v>11.36</v>
      </c>
      <c r="P61" s="11">
        <v>11.36</v>
      </c>
      <c r="Q61" s="14">
        <v>22.73</v>
      </c>
      <c r="R61" s="17">
        <v>13.64</v>
      </c>
      <c r="S61" s="20">
        <v>18.18</v>
      </c>
      <c r="T61" s="2">
        <v>6.5</v>
      </c>
      <c r="U61" s="2">
        <f t="shared" si="0"/>
        <v>104.19999999999999</v>
      </c>
    </row>
    <row r="62" spans="1:21" x14ac:dyDescent="0.25">
      <c r="A62" s="2">
        <v>58</v>
      </c>
      <c r="B62" s="2" t="s">
        <v>120</v>
      </c>
      <c r="C62" s="2" t="s">
        <v>121</v>
      </c>
      <c r="D62" s="3">
        <v>90.91</v>
      </c>
      <c r="E62" s="5">
        <v>2.27</v>
      </c>
      <c r="F62" s="5">
        <v>2.27</v>
      </c>
      <c r="G62" s="5">
        <v>2.27</v>
      </c>
      <c r="H62" s="5">
        <v>2.27</v>
      </c>
      <c r="I62" s="5">
        <v>2.27</v>
      </c>
      <c r="J62" s="5">
        <v>2.27</v>
      </c>
      <c r="K62" s="5">
        <v>2.27</v>
      </c>
      <c r="L62" s="5">
        <v>2.27</v>
      </c>
      <c r="M62" s="5">
        <v>2.27</v>
      </c>
      <c r="N62" s="5">
        <v>2.27</v>
      </c>
      <c r="O62" s="8">
        <v>11.36</v>
      </c>
      <c r="P62" s="11">
        <v>11.36</v>
      </c>
      <c r="Q62" s="14">
        <v>13.64</v>
      </c>
      <c r="R62" s="17">
        <v>13.64</v>
      </c>
      <c r="S62" s="20">
        <v>18.18</v>
      </c>
      <c r="T62" s="2"/>
      <c r="U62" s="2">
        <f t="shared" si="0"/>
        <v>90.88</v>
      </c>
    </row>
    <row r="63" spans="1:21" x14ac:dyDescent="0.25">
      <c r="A63" s="2"/>
      <c r="B63" s="2" t="s">
        <v>104</v>
      </c>
      <c r="C63" s="2"/>
      <c r="D63" s="3">
        <v>62.01</v>
      </c>
      <c r="E63" s="5">
        <v>1.64</v>
      </c>
      <c r="F63" s="5">
        <v>1.22</v>
      </c>
      <c r="G63" s="5">
        <v>1.52</v>
      </c>
      <c r="H63" s="5">
        <v>1.52</v>
      </c>
      <c r="I63" s="5">
        <v>1.81</v>
      </c>
      <c r="J63" s="5">
        <v>1.66</v>
      </c>
      <c r="K63" s="5">
        <v>1.4</v>
      </c>
      <c r="L63" s="5">
        <v>1.75</v>
      </c>
      <c r="M63" s="5">
        <v>1.97</v>
      </c>
      <c r="N63" s="5">
        <v>1.56</v>
      </c>
      <c r="O63" s="8">
        <v>8.4600000000000009</v>
      </c>
      <c r="P63" s="11">
        <v>7.51</v>
      </c>
      <c r="Q63" s="14">
        <v>9.2100000000000009</v>
      </c>
      <c r="R63" s="17">
        <v>8.77</v>
      </c>
      <c r="S63" s="20">
        <v>12.01</v>
      </c>
      <c r="T63" s="2"/>
      <c r="U63" s="2">
        <f t="shared" si="0"/>
        <v>62.01</v>
      </c>
    </row>
  </sheetData>
  <mergeCells count="1">
    <mergeCell ref="O2:P2"/>
  </mergeCell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"/>
  <sheetViews>
    <sheetView tabSelected="1" topLeftCell="A24" zoomScaleNormal="100" workbookViewId="0">
      <selection activeCell="M39" sqref="M39"/>
    </sheetView>
  </sheetViews>
  <sheetFormatPr defaultRowHeight="14.25" x14ac:dyDescent="0.2"/>
  <cols>
    <col min="1" max="1" width="4.75" style="23" customWidth="1"/>
    <col min="2" max="2" width="18.625" style="23" customWidth="1"/>
    <col min="3" max="3" width="17.625" style="23" customWidth="1"/>
    <col min="4" max="4" width="6.625" style="23" customWidth="1"/>
    <col min="5" max="8" width="6.625" style="29" customWidth="1"/>
    <col min="9" max="13" width="6.625" style="23" customWidth="1"/>
    <col min="14" max="16384" width="9" style="23"/>
  </cols>
  <sheetData>
    <row r="1" spans="1:13" ht="51.75" customHeight="1" x14ac:dyDescent="0.2">
      <c r="A1" s="39" t="s">
        <v>122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3" ht="73.5" customHeight="1" x14ac:dyDescent="0.2">
      <c r="A2" s="40" t="s">
        <v>123</v>
      </c>
      <c r="B2" s="40" t="s">
        <v>134</v>
      </c>
      <c r="C2" s="40" t="s">
        <v>135</v>
      </c>
      <c r="D2" s="30" t="s">
        <v>124</v>
      </c>
      <c r="E2" s="31" t="s">
        <v>125</v>
      </c>
      <c r="F2" s="31" t="s">
        <v>126</v>
      </c>
      <c r="G2" s="31" t="s">
        <v>127</v>
      </c>
      <c r="H2" s="31" t="s">
        <v>128</v>
      </c>
      <c r="I2" s="30" t="s">
        <v>129</v>
      </c>
      <c r="J2" s="30" t="s">
        <v>130</v>
      </c>
      <c r="K2" s="30" t="s">
        <v>131</v>
      </c>
      <c r="L2" s="30" t="s">
        <v>132</v>
      </c>
      <c r="M2" s="30" t="s">
        <v>133</v>
      </c>
    </row>
    <row r="3" spans="1:13" ht="17.25" customHeight="1" x14ac:dyDescent="0.2">
      <c r="A3" s="41"/>
      <c r="B3" s="41"/>
      <c r="C3" s="41"/>
      <c r="D3" s="24">
        <v>10</v>
      </c>
      <c r="E3" s="2">
        <v>10</v>
      </c>
      <c r="F3" s="2">
        <v>10</v>
      </c>
      <c r="G3" s="2">
        <v>6</v>
      </c>
      <c r="H3" s="2">
        <v>8</v>
      </c>
      <c r="I3" s="24">
        <v>10</v>
      </c>
      <c r="J3" s="24">
        <v>54</v>
      </c>
      <c r="K3" s="25">
        <f>SUM(D3:I3)</f>
        <v>54</v>
      </c>
      <c r="L3" s="24">
        <f>K3/J3*100</f>
        <v>100</v>
      </c>
      <c r="M3" s="26" t="str">
        <f t="shared" ref="M3" si="0">IF(L3&gt;=90,"VIII",IF(L3&gt;=80,"VII",IF(L3&gt;=70,"VI",IF(L3&gt;=60,"V",IF(L3&gt;=50,"IV",IF(L3&gt;=40,"III",IF(L3&gt;=30,"II",IF(L3&gt;=0,"I",""))))))))</f>
        <v>VIII</v>
      </c>
    </row>
    <row r="4" spans="1:13" x14ac:dyDescent="0.2">
      <c r="A4" s="24">
        <v>1</v>
      </c>
      <c r="B4" s="22" t="s">
        <v>102</v>
      </c>
      <c r="C4" s="22" t="s">
        <v>103</v>
      </c>
      <c r="D4" s="24">
        <v>7</v>
      </c>
      <c r="E4" s="2">
        <v>10</v>
      </c>
      <c r="F4" s="2">
        <v>6</v>
      </c>
      <c r="G4" s="2">
        <v>4</v>
      </c>
      <c r="H4" s="2">
        <v>8</v>
      </c>
      <c r="I4" s="24">
        <v>6</v>
      </c>
      <c r="J4" s="24">
        <v>54</v>
      </c>
      <c r="K4" s="25">
        <f t="shared" ref="K4:K58" si="1">SUM(D4:I4)</f>
        <v>41</v>
      </c>
      <c r="L4" s="27">
        <f t="shared" ref="L4:L58" si="2">K4/J4*100</f>
        <v>75.925925925925924</v>
      </c>
      <c r="M4" s="26" t="str">
        <f t="shared" ref="M4:M58" si="3">IF(L4&gt;=90,"VIII",IF(L4&gt;=80,"VII",IF(L4&gt;=70,"VI",IF(L4&gt;=60,"V",IF(L4&gt;=50,"IV",IF(L4&gt;=40,"III",IF(L4&gt;=30,"II",IF(L4&gt;=0,"I",""))))))))</f>
        <v>VI</v>
      </c>
    </row>
    <row r="5" spans="1:13" x14ac:dyDescent="0.2">
      <c r="A5" s="24">
        <v>2</v>
      </c>
      <c r="B5" s="22" t="s">
        <v>58</v>
      </c>
      <c r="C5" s="22" t="s">
        <v>59</v>
      </c>
      <c r="D5" s="24">
        <v>10</v>
      </c>
      <c r="E5" s="2">
        <v>10</v>
      </c>
      <c r="F5" s="2">
        <v>10</v>
      </c>
      <c r="G5" s="2">
        <v>6</v>
      </c>
      <c r="H5" s="2">
        <v>8</v>
      </c>
      <c r="I5" s="24">
        <v>7.5</v>
      </c>
      <c r="J5" s="24">
        <v>54</v>
      </c>
      <c r="K5" s="25">
        <f t="shared" si="1"/>
        <v>51.5</v>
      </c>
      <c r="L5" s="27">
        <f t="shared" si="2"/>
        <v>95.370370370370367</v>
      </c>
      <c r="M5" s="26" t="str">
        <f t="shared" si="3"/>
        <v>VIII</v>
      </c>
    </row>
    <row r="6" spans="1:13" x14ac:dyDescent="0.2">
      <c r="A6" s="24">
        <v>3</v>
      </c>
      <c r="B6" s="22" t="s">
        <v>67</v>
      </c>
      <c r="C6" s="22" t="s">
        <v>69</v>
      </c>
      <c r="D6" s="24">
        <v>9</v>
      </c>
      <c r="E6" s="2">
        <v>10</v>
      </c>
      <c r="F6" s="2">
        <v>10</v>
      </c>
      <c r="G6" s="2">
        <v>6</v>
      </c>
      <c r="H6" s="2">
        <v>8</v>
      </c>
      <c r="I6" s="24">
        <v>6.5</v>
      </c>
      <c r="J6" s="24">
        <v>54</v>
      </c>
      <c r="K6" s="24">
        <f t="shared" si="1"/>
        <v>49.5</v>
      </c>
      <c r="L6" s="27">
        <f t="shared" si="2"/>
        <v>91.666666666666657</v>
      </c>
      <c r="M6" s="26" t="str">
        <f t="shared" si="3"/>
        <v>VIII</v>
      </c>
    </row>
    <row r="7" spans="1:13" x14ac:dyDescent="0.2">
      <c r="A7" s="24">
        <v>4</v>
      </c>
      <c r="B7" s="22" t="s">
        <v>41</v>
      </c>
      <c r="C7" s="22" t="s">
        <v>42</v>
      </c>
      <c r="D7" s="24">
        <v>9</v>
      </c>
      <c r="E7" s="2">
        <v>10</v>
      </c>
      <c r="F7" s="2">
        <v>10</v>
      </c>
      <c r="G7" s="2">
        <v>6</v>
      </c>
      <c r="H7" s="2">
        <v>8</v>
      </c>
      <c r="I7" s="24">
        <v>8</v>
      </c>
      <c r="J7" s="24">
        <v>54</v>
      </c>
      <c r="K7" s="25">
        <f t="shared" si="1"/>
        <v>51</v>
      </c>
      <c r="L7" s="27">
        <f t="shared" si="2"/>
        <v>94.444444444444443</v>
      </c>
      <c r="M7" s="26" t="str">
        <f t="shared" si="3"/>
        <v>VIII</v>
      </c>
    </row>
    <row r="8" spans="1:13" x14ac:dyDescent="0.2">
      <c r="A8" s="24">
        <v>5</v>
      </c>
      <c r="B8" s="22" t="s">
        <v>72</v>
      </c>
      <c r="C8" s="22" t="s">
        <v>42</v>
      </c>
      <c r="D8" s="24">
        <v>10</v>
      </c>
      <c r="E8" s="2">
        <v>10</v>
      </c>
      <c r="F8" s="2">
        <v>6</v>
      </c>
      <c r="G8" s="2">
        <v>6</v>
      </c>
      <c r="H8" s="2">
        <v>8</v>
      </c>
      <c r="I8" s="24">
        <v>7.5</v>
      </c>
      <c r="J8" s="24">
        <v>54</v>
      </c>
      <c r="K8" s="24">
        <f t="shared" si="1"/>
        <v>47.5</v>
      </c>
      <c r="L8" s="27">
        <f t="shared" si="2"/>
        <v>87.962962962962962</v>
      </c>
      <c r="M8" s="26" t="str">
        <f t="shared" si="3"/>
        <v>VII</v>
      </c>
    </row>
    <row r="9" spans="1:13" x14ac:dyDescent="0.2">
      <c r="A9" s="24">
        <v>6</v>
      </c>
      <c r="B9" s="22" t="s">
        <v>52</v>
      </c>
      <c r="C9" s="22" t="s">
        <v>42</v>
      </c>
      <c r="D9" s="24">
        <v>9</v>
      </c>
      <c r="E9" s="2">
        <v>10</v>
      </c>
      <c r="F9" s="2">
        <v>6</v>
      </c>
      <c r="G9" s="2">
        <v>6</v>
      </c>
      <c r="H9" s="2">
        <v>8</v>
      </c>
      <c r="I9" s="24">
        <v>7</v>
      </c>
      <c r="J9" s="24">
        <v>54</v>
      </c>
      <c r="K9" s="25">
        <f t="shared" si="1"/>
        <v>46</v>
      </c>
      <c r="L9" s="27">
        <f t="shared" si="2"/>
        <v>85.18518518518519</v>
      </c>
      <c r="M9" s="26" t="str">
        <f t="shared" si="3"/>
        <v>VII</v>
      </c>
    </row>
    <row r="10" spans="1:13" x14ac:dyDescent="0.2">
      <c r="A10" s="24">
        <v>7</v>
      </c>
      <c r="B10" s="22" t="s">
        <v>65</v>
      </c>
      <c r="C10" s="22" t="s">
        <v>66</v>
      </c>
      <c r="D10" s="24">
        <v>6</v>
      </c>
      <c r="E10" s="2">
        <v>10</v>
      </c>
      <c r="F10" s="2">
        <v>10</v>
      </c>
      <c r="G10" s="2">
        <v>4</v>
      </c>
      <c r="H10" s="2">
        <v>8</v>
      </c>
      <c r="I10" s="24">
        <v>5</v>
      </c>
      <c r="J10" s="24">
        <v>54</v>
      </c>
      <c r="K10" s="25">
        <f t="shared" si="1"/>
        <v>43</v>
      </c>
      <c r="L10" s="27">
        <f t="shared" si="2"/>
        <v>79.629629629629633</v>
      </c>
      <c r="M10" s="26" t="str">
        <f t="shared" si="3"/>
        <v>VI</v>
      </c>
    </row>
    <row r="11" spans="1:13" x14ac:dyDescent="0.2">
      <c r="A11" s="24">
        <v>8</v>
      </c>
      <c r="B11" s="22" t="s">
        <v>93</v>
      </c>
      <c r="C11" s="22" t="s">
        <v>94</v>
      </c>
      <c r="D11" s="24">
        <v>6</v>
      </c>
      <c r="E11" s="2">
        <v>10</v>
      </c>
      <c r="F11" s="2">
        <v>6</v>
      </c>
      <c r="G11" s="2">
        <v>6</v>
      </c>
      <c r="H11" s="2">
        <v>8</v>
      </c>
      <c r="I11" s="24">
        <v>7.5</v>
      </c>
      <c r="J11" s="24">
        <v>54</v>
      </c>
      <c r="K11" s="25">
        <f t="shared" si="1"/>
        <v>43.5</v>
      </c>
      <c r="L11" s="27">
        <f t="shared" si="2"/>
        <v>80.555555555555557</v>
      </c>
      <c r="M11" s="26" t="str">
        <f t="shared" si="3"/>
        <v>VII</v>
      </c>
    </row>
    <row r="12" spans="1:13" x14ac:dyDescent="0.2">
      <c r="A12" s="24">
        <v>9</v>
      </c>
      <c r="B12" s="22" t="s">
        <v>44</v>
      </c>
      <c r="C12" s="22" t="s">
        <v>45</v>
      </c>
      <c r="D12" s="24">
        <v>10</v>
      </c>
      <c r="E12" s="2">
        <v>10</v>
      </c>
      <c r="F12" s="2">
        <v>6</v>
      </c>
      <c r="G12" s="2">
        <v>6</v>
      </c>
      <c r="H12" s="2">
        <v>8</v>
      </c>
      <c r="I12" s="24">
        <v>6</v>
      </c>
      <c r="J12" s="24">
        <v>54</v>
      </c>
      <c r="K12" s="25">
        <f t="shared" si="1"/>
        <v>46</v>
      </c>
      <c r="L12" s="27">
        <f t="shared" si="2"/>
        <v>85.18518518518519</v>
      </c>
      <c r="M12" s="26" t="str">
        <f t="shared" si="3"/>
        <v>VII</v>
      </c>
    </row>
    <row r="13" spans="1:13" x14ac:dyDescent="0.2">
      <c r="A13" s="24">
        <v>10</v>
      </c>
      <c r="B13" s="22" t="s">
        <v>77</v>
      </c>
      <c r="C13" s="22" t="s">
        <v>78</v>
      </c>
      <c r="D13" s="24">
        <v>5</v>
      </c>
      <c r="E13" s="2">
        <v>5</v>
      </c>
      <c r="F13" s="2">
        <v>10</v>
      </c>
      <c r="G13" s="2">
        <v>4</v>
      </c>
      <c r="H13" s="2">
        <v>8</v>
      </c>
      <c r="I13" s="24">
        <v>6.5</v>
      </c>
      <c r="J13" s="24">
        <v>54</v>
      </c>
      <c r="K13" s="25">
        <f t="shared" si="1"/>
        <v>38.5</v>
      </c>
      <c r="L13" s="27">
        <f t="shared" si="2"/>
        <v>71.296296296296291</v>
      </c>
      <c r="M13" s="26" t="str">
        <f t="shared" si="3"/>
        <v>VI</v>
      </c>
    </row>
    <row r="14" spans="1:13" x14ac:dyDescent="0.2">
      <c r="A14" s="24">
        <v>11</v>
      </c>
      <c r="B14" s="22" t="s">
        <v>73</v>
      </c>
      <c r="C14" s="22" t="s">
        <v>74</v>
      </c>
      <c r="D14" s="24">
        <v>10</v>
      </c>
      <c r="E14" s="2">
        <v>9</v>
      </c>
      <c r="F14" s="2">
        <v>6</v>
      </c>
      <c r="G14" s="2">
        <v>6</v>
      </c>
      <c r="H14" s="2">
        <v>8</v>
      </c>
      <c r="I14" s="24">
        <v>6.5</v>
      </c>
      <c r="J14" s="24">
        <v>54</v>
      </c>
      <c r="K14" s="25">
        <f t="shared" si="1"/>
        <v>45.5</v>
      </c>
      <c r="L14" s="27">
        <f t="shared" si="2"/>
        <v>84.259259259259252</v>
      </c>
      <c r="M14" s="26" t="str">
        <f t="shared" si="3"/>
        <v>VII</v>
      </c>
    </row>
    <row r="15" spans="1:13" x14ac:dyDescent="0.2">
      <c r="A15" s="24">
        <v>12</v>
      </c>
      <c r="B15" s="22" t="s">
        <v>48</v>
      </c>
      <c r="C15" s="22" t="s">
        <v>49</v>
      </c>
      <c r="D15" s="24">
        <v>7</v>
      </c>
      <c r="E15" s="2">
        <v>2</v>
      </c>
      <c r="F15" s="2">
        <v>6</v>
      </c>
      <c r="G15" s="2">
        <v>6</v>
      </c>
      <c r="H15" s="2">
        <v>8</v>
      </c>
      <c r="I15" s="24">
        <v>8</v>
      </c>
      <c r="J15" s="24">
        <v>54</v>
      </c>
      <c r="K15" s="25">
        <f t="shared" si="1"/>
        <v>37</v>
      </c>
      <c r="L15" s="27">
        <f t="shared" si="2"/>
        <v>68.518518518518519</v>
      </c>
      <c r="M15" s="26" t="str">
        <f t="shared" si="3"/>
        <v>V</v>
      </c>
    </row>
    <row r="16" spans="1:13" x14ac:dyDescent="0.2">
      <c r="A16" s="24">
        <v>13</v>
      </c>
      <c r="B16" s="22" t="s">
        <v>97</v>
      </c>
      <c r="C16" s="22" t="s">
        <v>98</v>
      </c>
      <c r="D16" s="24">
        <v>8</v>
      </c>
      <c r="E16" s="2">
        <v>10</v>
      </c>
      <c r="F16" s="2">
        <v>10</v>
      </c>
      <c r="G16" s="2">
        <v>6</v>
      </c>
      <c r="H16" s="2">
        <v>8</v>
      </c>
      <c r="I16" s="24">
        <v>5</v>
      </c>
      <c r="J16" s="24">
        <v>54</v>
      </c>
      <c r="K16" s="25">
        <f t="shared" si="1"/>
        <v>47</v>
      </c>
      <c r="L16" s="27">
        <f t="shared" si="2"/>
        <v>87.037037037037038</v>
      </c>
      <c r="M16" s="26" t="str">
        <f t="shared" si="3"/>
        <v>VII</v>
      </c>
    </row>
    <row r="17" spans="1:13" x14ac:dyDescent="0.2">
      <c r="A17" s="24">
        <v>14</v>
      </c>
      <c r="B17" s="22" t="s">
        <v>136</v>
      </c>
      <c r="C17" s="22" t="s">
        <v>85</v>
      </c>
      <c r="D17" s="24">
        <v>10</v>
      </c>
      <c r="E17" s="2">
        <v>10</v>
      </c>
      <c r="F17" s="2">
        <v>10</v>
      </c>
      <c r="G17" s="2">
        <v>6</v>
      </c>
      <c r="H17" s="2">
        <v>8</v>
      </c>
      <c r="I17" s="24">
        <v>7.5</v>
      </c>
      <c r="J17" s="24">
        <v>54</v>
      </c>
      <c r="K17" s="24">
        <f t="shared" si="1"/>
        <v>51.5</v>
      </c>
      <c r="L17" s="27">
        <f t="shared" si="2"/>
        <v>95.370370370370367</v>
      </c>
      <c r="M17" s="26" t="str">
        <f t="shared" si="3"/>
        <v>VIII</v>
      </c>
    </row>
    <row r="18" spans="1:13" x14ac:dyDescent="0.2">
      <c r="A18" s="24">
        <v>15</v>
      </c>
      <c r="B18" s="22" t="s">
        <v>63</v>
      </c>
      <c r="C18" s="22" t="s">
        <v>64</v>
      </c>
      <c r="D18" s="24">
        <v>8</v>
      </c>
      <c r="E18" s="2">
        <v>7</v>
      </c>
      <c r="F18" s="2">
        <v>6</v>
      </c>
      <c r="G18" s="2">
        <v>6</v>
      </c>
      <c r="H18" s="2">
        <v>8</v>
      </c>
      <c r="I18" s="24">
        <v>6</v>
      </c>
      <c r="J18" s="24">
        <v>54</v>
      </c>
      <c r="K18" s="25">
        <f t="shared" si="1"/>
        <v>41</v>
      </c>
      <c r="L18" s="27">
        <f t="shared" si="2"/>
        <v>75.925925925925924</v>
      </c>
      <c r="M18" s="26" t="str">
        <f t="shared" si="3"/>
        <v>VI</v>
      </c>
    </row>
    <row r="19" spans="1:13" x14ac:dyDescent="0.2">
      <c r="A19" s="24">
        <v>16</v>
      </c>
      <c r="B19" s="22" t="s">
        <v>25</v>
      </c>
      <c r="C19" s="22" t="s">
        <v>26</v>
      </c>
      <c r="D19" s="24">
        <v>6</v>
      </c>
      <c r="E19" s="2">
        <v>10</v>
      </c>
      <c r="F19" s="2">
        <v>10</v>
      </c>
      <c r="G19" s="2">
        <v>6</v>
      </c>
      <c r="H19" s="2">
        <v>8</v>
      </c>
      <c r="I19" s="24">
        <v>0.5</v>
      </c>
      <c r="J19" s="24">
        <v>54</v>
      </c>
      <c r="K19" s="24">
        <f t="shared" si="1"/>
        <v>40.5</v>
      </c>
      <c r="L19" s="27">
        <f t="shared" si="2"/>
        <v>75</v>
      </c>
      <c r="M19" s="26" t="str">
        <f t="shared" si="3"/>
        <v>VI</v>
      </c>
    </row>
    <row r="20" spans="1:13" x14ac:dyDescent="0.2">
      <c r="A20" s="24">
        <v>17</v>
      </c>
      <c r="B20" s="22" t="s">
        <v>29</v>
      </c>
      <c r="C20" s="22" t="s">
        <v>30</v>
      </c>
      <c r="D20" s="24">
        <v>6</v>
      </c>
      <c r="E20" s="2">
        <v>10</v>
      </c>
      <c r="F20" s="2">
        <v>10</v>
      </c>
      <c r="G20" s="2">
        <v>6</v>
      </c>
      <c r="H20" s="2">
        <v>8</v>
      </c>
      <c r="I20" s="24">
        <v>6.5</v>
      </c>
      <c r="J20" s="24">
        <v>54</v>
      </c>
      <c r="K20" s="25">
        <f t="shared" si="1"/>
        <v>46.5</v>
      </c>
      <c r="L20" s="27">
        <f t="shared" si="2"/>
        <v>86.111111111111114</v>
      </c>
      <c r="M20" s="26" t="str">
        <f t="shared" si="3"/>
        <v>VII</v>
      </c>
    </row>
    <row r="21" spans="1:13" x14ac:dyDescent="0.2">
      <c r="A21" s="24">
        <v>18</v>
      </c>
      <c r="B21" s="22" t="s">
        <v>107</v>
      </c>
      <c r="C21" s="22" t="s">
        <v>108</v>
      </c>
      <c r="D21" s="24">
        <v>6</v>
      </c>
      <c r="E21" s="2">
        <v>1</v>
      </c>
      <c r="F21" s="2">
        <v>6</v>
      </c>
      <c r="G21" s="2">
        <v>4</v>
      </c>
      <c r="H21" s="2">
        <v>8</v>
      </c>
      <c r="I21" s="24">
        <v>8</v>
      </c>
      <c r="J21" s="24">
        <v>54</v>
      </c>
      <c r="K21" s="25">
        <f t="shared" si="1"/>
        <v>33</v>
      </c>
      <c r="L21" s="27">
        <f t="shared" si="2"/>
        <v>61.111111111111114</v>
      </c>
      <c r="M21" s="26" t="str">
        <f t="shared" si="3"/>
        <v>V</v>
      </c>
    </row>
    <row r="22" spans="1:13" x14ac:dyDescent="0.2">
      <c r="A22" s="24">
        <v>19</v>
      </c>
      <c r="B22" s="22" t="s">
        <v>109</v>
      </c>
      <c r="C22" s="22" t="s">
        <v>110</v>
      </c>
      <c r="D22" s="24">
        <v>7</v>
      </c>
      <c r="E22" s="2">
        <v>1</v>
      </c>
      <c r="F22" s="2">
        <v>0</v>
      </c>
      <c r="G22" s="2">
        <v>0</v>
      </c>
      <c r="H22" s="2">
        <v>0</v>
      </c>
      <c r="I22" s="24">
        <v>6.5</v>
      </c>
      <c r="J22" s="24">
        <v>54</v>
      </c>
      <c r="K22" s="24">
        <f t="shared" si="1"/>
        <v>14.5</v>
      </c>
      <c r="L22" s="27">
        <f t="shared" si="2"/>
        <v>26.851851851851855</v>
      </c>
      <c r="M22" s="26" t="str">
        <f t="shared" si="3"/>
        <v>I</v>
      </c>
    </row>
    <row r="23" spans="1:13" x14ac:dyDescent="0.2">
      <c r="A23" s="24">
        <v>20</v>
      </c>
      <c r="B23" s="22" t="s">
        <v>53</v>
      </c>
      <c r="C23" s="22" t="s">
        <v>54</v>
      </c>
      <c r="D23" s="24">
        <v>8</v>
      </c>
      <c r="E23" s="2">
        <v>10</v>
      </c>
      <c r="F23" s="2">
        <v>4</v>
      </c>
      <c r="G23" s="2">
        <v>6</v>
      </c>
      <c r="H23" s="2">
        <v>8</v>
      </c>
      <c r="I23" s="24">
        <v>4.5</v>
      </c>
      <c r="J23" s="24">
        <v>54</v>
      </c>
      <c r="K23" s="25">
        <f t="shared" si="1"/>
        <v>40.5</v>
      </c>
      <c r="L23" s="27">
        <f t="shared" si="2"/>
        <v>75</v>
      </c>
      <c r="M23" s="26" t="str">
        <f t="shared" si="3"/>
        <v>VI</v>
      </c>
    </row>
    <row r="24" spans="1:13" x14ac:dyDescent="0.2">
      <c r="A24" s="24">
        <v>21</v>
      </c>
      <c r="B24" s="22" t="s">
        <v>76</v>
      </c>
      <c r="C24" s="22" t="s">
        <v>92</v>
      </c>
      <c r="D24" s="24">
        <v>10</v>
      </c>
      <c r="E24" s="2">
        <v>10</v>
      </c>
      <c r="F24" s="2">
        <v>6</v>
      </c>
      <c r="G24" s="2">
        <v>6</v>
      </c>
      <c r="H24" s="2">
        <v>8</v>
      </c>
      <c r="I24" s="24">
        <v>6.5</v>
      </c>
      <c r="J24" s="24">
        <v>54</v>
      </c>
      <c r="K24" s="25">
        <f t="shared" si="1"/>
        <v>46.5</v>
      </c>
      <c r="L24" s="27">
        <f t="shared" si="2"/>
        <v>86.111111111111114</v>
      </c>
      <c r="M24" s="26" t="str">
        <f t="shared" si="3"/>
        <v>VII</v>
      </c>
    </row>
    <row r="25" spans="1:13" x14ac:dyDescent="0.2">
      <c r="A25" s="24">
        <v>22</v>
      </c>
      <c r="B25" s="22" t="s">
        <v>79</v>
      </c>
      <c r="C25" s="22" t="s">
        <v>80</v>
      </c>
      <c r="D25" s="24">
        <v>7</v>
      </c>
      <c r="E25" s="2">
        <v>6</v>
      </c>
      <c r="F25" s="2">
        <v>2</v>
      </c>
      <c r="G25" s="2">
        <v>0</v>
      </c>
      <c r="H25" s="2">
        <v>2</v>
      </c>
      <c r="I25" s="24">
        <v>6</v>
      </c>
      <c r="J25" s="24">
        <v>54</v>
      </c>
      <c r="K25" s="25">
        <f t="shared" si="1"/>
        <v>23</v>
      </c>
      <c r="L25" s="27">
        <f t="shared" si="2"/>
        <v>42.592592592592595</v>
      </c>
      <c r="M25" s="26" t="str">
        <f t="shared" si="3"/>
        <v>III</v>
      </c>
    </row>
    <row r="26" spans="1:13" x14ac:dyDescent="0.2">
      <c r="A26" s="24">
        <v>23</v>
      </c>
      <c r="B26" s="22" t="s">
        <v>111</v>
      </c>
      <c r="C26" s="22" t="s">
        <v>112</v>
      </c>
      <c r="D26" s="24">
        <v>9</v>
      </c>
      <c r="E26" s="2">
        <v>10</v>
      </c>
      <c r="F26" s="2">
        <v>8</v>
      </c>
      <c r="G26" s="2">
        <v>6</v>
      </c>
      <c r="H26" s="2">
        <v>8</v>
      </c>
      <c r="I26" s="24">
        <v>7</v>
      </c>
      <c r="J26" s="24">
        <v>54</v>
      </c>
      <c r="K26" s="25">
        <f t="shared" si="1"/>
        <v>48</v>
      </c>
      <c r="L26" s="27">
        <f t="shared" si="2"/>
        <v>88.888888888888886</v>
      </c>
      <c r="M26" s="26" t="str">
        <f t="shared" si="3"/>
        <v>VII</v>
      </c>
    </row>
    <row r="27" spans="1:13" x14ac:dyDescent="0.2">
      <c r="A27" s="24">
        <v>24</v>
      </c>
      <c r="B27" s="22" t="s">
        <v>90</v>
      </c>
      <c r="C27" s="22" t="s">
        <v>91</v>
      </c>
      <c r="D27" s="24">
        <v>7</v>
      </c>
      <c r="E27" s="2">
        <v>10</v>
      </c>
      <c r="F27" s="2">
        <v>6</v>
      </c>
      <c r="G27" s="2">
        <v>4</v>
      </c>
      <c r="H27" s="2">
        <v>8</v>
      </c>
      <c r="I27" s="24">
        <v>7.5</v>
      </c>
      <c r="J27" s="24">
        <v>54</v>
      </c>
      <c r="K27" s="24">
        <f t="shared" si="1"/>
        <v>42.5</v>
      </c>
      <c r="L27" s="27">
        <f t="shared" si="2"/>
        <v>78.703703703703709</v>
      </c>
      <c r="M27" s="26" t="str">
        <f t="shared" si="3"/>
        <v>VI</v>
      </c>
    </row>
    <row r="28" spans="1:13" x14ac:dyDescent="0.2">
      <c r="A28" s="24">
        <v>25</v>
      </c>
      <c r="B28" s="22" t="s">
        <v>55</v>
      </c>
      <c r="C28" s="22" t="s">
        <v>24</v>
      </c>
      <c r="D28" s="24">
        <v>9</v>
      </c>
      <c r="E28" s="2">
        <v>10</v>
      </c>
      <c r="F28" s="2">
        <v>6</v>
      </c>
      <c r="G28" s="2">
        <v>6</v>
      </c>
      <c r="H28" s="2">
        <v>4</v>
      </c>
      <c r="I28" s="24">
        <v>8</v>
      </c>
      <c r="J28" s="24">
        <v>54</v>
      </c>
      <c r="K28" s="25">
        <f t="shared" si="1"/>
        <v>43</v>
      </c>
      <c r="L28" s="27">
        <f t="shared" si="2"/>
        <v>79.629629629629633</v>
      </c>
      <c r="M28" s="26" t="str">
        <f t="shared" si="3"/>
        <v>VI</v>
      </c>
    </row>
    <row r="29" spans="1:13" x14ac:dyDescent="0.2">
      <c r="A29" s="24">
        <v>26</v>
      </c>
      <c r="B29" s="22" t="s">
        <v>76</v>
      </c>
      <c r="C29" s="22" t="s">
        <v>24</v>
      </c>
      <c r="D29" s="24">
        <v>10</v>
      </c>
      <c r="E29" s="2">
        <v>8</v>
      </c>
      <c r="F29" s="2">
        <v>6</v>
      </c>
      <c r="G29" s="2">
        <v>6</v>
      </c>
      <c r="H29" s="2">
        <v>8</v>
      </c>
      <c r="I29" s="24">
        <v>6.5</v>
      </c>
      <c r="J29" s="24">
        <v>54</v>
      </c>
      <c r="K29" s="25">
        <f t="shared" si="1"/>
        <v>44.5</v>
      </c>
      <c r="L29" s="27">
        <f t="shared" si="2"/>
        <v>82.407407407407405</v>
      </c>
      <c r="M29" s="26" t="str">
        <f t="shared" si="3"/>
        <v>VII</v>
      </c>
    </row>
    <row r="30" spans="1:13" x14ac:dyDescent="0.2">
      <c r="A30" s="24">
        <v>27</v>
      </c>
      <c r="B30" s="22" t="s">
        <v>137</v>
      </c>
      <c r="C30" s="22" t="s">
        <v>138</v>
      </c>
      <c r="D30" s="24">
        <v>10</v>
      </c>
      <c r="E30" s="2">
        <v>10</v>
      </c>
      <c r="F30" s="2">
        <v>6</v>
      </c>
      <c r="G30" s="2">
        <v>6</v>
      </c>
      <c r="H30" s="2">
        <v>8</v>
      </c>
      <c r="I30" s="24">
        <v>6</v>
      </c>
      <c r="J30" s="24">
        <v>54</v>
      </c>
      <c r="K30" s="25">
        <f t="shared" si="1"/>
        <v>46</v>
      </c>
      <c r="L30" s="27">
        <f t="shared" si="2"/>
        <v>85.18518518518519</v>
      </c>
      <c r="M30" s="26" t="str">
        <f t="shared" si="3"/>
        <v>VII</v>
      </c>
    </row>
    <row r="31" spans="1:13" x14ac:dyDescent="0.2">
      <c r="A31" s="24">
        <v>28</v>
      </c>
      <c r="B31" s="22" t="s">
        <v>105</v>
      </c>
      <c r="C31" s="22" t="s">
        <v>106</v>
      </c>
      <c r="D31" s="24">
        <v>9</v>
      </c>
      <c r="E31" s="2">
        <v>4</v>
      </c>
      <c r="F31" s="2">
        <v>4</v>
      </c>
      <c r="G31" s="2">
        <v>1</v>
      </c>
      <c r="H31" s="2">
        <v>8</v>
      </c>
      <c r="I31" s="24">
        <v>8</v>
      </c>
      <c r="J31" s="24">
        <v>54</v>
      </c>
      <c r="K31" s="24">
        <f t="shared" si="1"/>
        <v>34</v>
      </c>
      <c r="L31" s="27">
        <f t="shared" si="2"/>
        <v>62.962962962962962</v>
      </c>
      <c r="M31" s="26" t="str">
        <f t="shared" si="3"/>
        <v>V</v>
      </c>
    </row>
    <row r="32" spans="1:13" x14ac:dyDescent="0.2">
      <c r="A32" s="24">
        <v>29</v>
      </c>
      <c r="B32" s="22" t="s">
        <v>62</v>
      </c>
      <c r="C32" s="22" t="s">
        <v>53</v>
      </c>
      <c r="D32" s="24">
        <v>9</v>
      </c>
      <c r="E32" s="2">
        <v>10</v>
      </c>
      <c r="F32" s="2">
        <v>10</v>
      </c>
      <c r="G32" s="2">
        <v>6</v>
      </c>
      <c r="H32" s="2">
        <v>8</v>
      </c>
      <c r="I32" s="24">
        <v>4</v>
      </c>
      <c r="J32" s="24">
        <v>54</v>
      </c>
      <c r="K32" s="25">
        <f t="shared" si="1"/>
        <v>47</v>
      </c>
      <c r="L32" s="27">
        <f t="shared" si="2"/>
        <v>87.037037037037038</v>
      </c>
      <c r="M32" s="26" t="str">
        <f t="shared" si="3"/>
        <v>VII</v>
      </c>
    </row>
    <row r="33" spans="1:13" x14ac:dyDescent="0.2">
      <c r="A33" s="24">
        <v>30</v>
      </c>
      <c r="B33" s="22" t="s">
        <v>97</v>
      </c>
      <c r="C33" s="22" t="s">
        <v>99</v>
      </c>
      <c r="D33" s="24">
        <v>6</v>
      </c>
      <c r="E33" s="2">
        <v>10</v>
      </c>
      <c r="F33" s="2">
        <v>10</v>
      </c>
      <c r="G33" s="2">
        <v>6</v>
      </c>
      <c r="H33" s="2">
        <v>8</v>
      </c>
      <c r="I33" s="24">
        <v>5</v>
      </c>
      <c r="J33" s="24">
        <v>54</v>
      </c>
      <c r="K33" s="25">
        <f t="shared" si="1"/>
        <v>45</v>
      </c>
      <c r="L33" s="27">
        <f t="shared" si="2"/>
        <v>83.333333333333343</v>
      </c>
      <c r="M33" s="26" t="str">
        <f t="shared" si="3"/>
        <v>VII</v>
      </c>
    </row>
    <row r="34" spans="1:13" x14ac:dyDescent="0.2">
      <c r="A34" s="24">
        <v>31</v>
      </c>
      <c r="B34" s="22" t="s">
        <v>33</v>
      </c>
      <c r="C34" s="22" t="s">
        <v>34</v>
      </c>
      <c r="D34" s="24">
        <v>7</v>
      </c>
      <c r="E34" s="2">
        <v>5</v>
      </c>
      <c r="F34" s="2">
        <v>6</v>
      </c>
      <c r="G34" s="2">
        <v>6</v>
      </c>
      <c r="H34" s="2">
        <v>8</v>
      </c>
      <c r="I34" s="24">
        <v>8</v>
      </c>
      <c r="J34" s="24">
        <v>54</v>
      </c>
      <c r="K34" s="25">
        <f t="shared" si="1"/>
        <v>40</v>
      </c>
      <c r="L34" s="27">
        <f t="shared" si="2"/>
        <v>74.074074074074076</v>
      </c>
      <c r="M34" s="26" t="str">
        <f t="shared" si="3"/>
        <v>VI</v>
      </c>
    </row>
    <row r="35" spans="1:13" x14ac:dyDescent="0.2">
      <c r="A35" s="24">
        <v>32</v>
      </c>
      <c r="B35" s="22" t="s">
        <v>18</v>
      </c>
      <c r="C35" s="22" t="s">
        <v>19</v>
      </c>
      <c r="D35" s="24">
        <v>9</v>
      </c>
      <c r="E35" s="2">
        <v>8</v>
      </c>
      <c r="F35" s="2">
        <v>0</v>
      </c>
      <c r="G35" s="2">
        <v>6</v>
      </c>
      <c r="H35" s="2">
        <v>8</v>
      </c>
      <c r="I35" s="24">
        <v>9.5</v>
      </c>
      <c r="J35" s="24">
        <v>54</v>
      </c>
      <c r="K35" s="24">
        <f t="shared" si="1"/>
        <v>40.5</v>
      </c>
      <c r="L35" s="27">
        <f t="shared" si="2"/>
        <v>75</v>
      </c>
      <c r="M35" s="26" t="str">
        <f t="shared" si="3"/>
        <v>VI</v>
      </c>
    </row>
    <row r="36" spans="1:13" x14ac:dyDescent="0.2">
      <c r="A36" s="24">
        <v>33</v>
      </c>
      <c r="B36" s="22" t="s">
        <v>113</v>
      </c>
      <c r="C36" s="22" t="s">
        <v>114</v>
      </c>
      <c r="D36" s="24">
        <v>6</v>
      </c>
      <c r="E36" s="2">
        <v>5</v>
      </c>
      <c r="F36" s="2">
        <v>3</v>
      </c>
      <c r="G36" s="2">
        <v>3</v>
      </c>
      <c r="H36" s="2">
        <v>8</v>
      </c>
      <c r="I36" s="24">
        <v>8</v>
      </c>
      <c r="J36" s="24">
        <v>54</v>
      </c>
      <c r="K36" s="25">
        <f t="shared" si="1"/>
        <v>33</v>
      </c>
      <c r="L36" s="27">
        <f t="shared" si="2"/>
        <v>61.111111111111114</v>
      </c>
      <c r="M36" s="26" t="str">
        <f t="shared" si="3"/>
        <v>V</v>
      </c>
    </row>
    <row r="37" spans="1:13" x14ac:dyDescent="0.2">
      <c r="A37" s="24">
        <v>34</v>
      </c>
      <c r="B37" s="22" t="s">
        <v>86</v>
      </c>
      <c r="C37" s="22" t="s">
        <v>87</v>
      </c>
      <c r="D37" s="24">
        <v>8</v>
      </c>
      <c r="E37" s="2">
        <v>10</v>
      </c>
      <c r="F37" s="2">
        <v>4</v>
      </c>
      <c r="G37" s="2">
        <v>6</v>
      </c>
      <c r="H37" s="2">
        <v>8</v>
      </c>
      <c r="I37" s="24">
        <v>8</v>
      </c>
      <c r="J37" s="24">
        <v>54</v>
      </c>
      <c r="K37" s="25">
        <f t="shared" si="1"/>
        <v>44</v>
      </c>
      <c r="L37" s="27">
        <f t="shared" si="2"/>
        <v>81.481481481481481</v>
      </c>
      <c r="M37" s="26" t="str">
        <f t="shared" si="3"/>
        <v>VII</v>
      </c>
    </row>
    <row r="38" spans="1:13" x14ac:dyDescent="0.2">
      <c r="A38" s="24">
        <v>35</v>
      </c>
      <c r="B38" s="22" t="s">
        <v>100</v>
      </c>
      <c r="C38" s="22" t="s">
        <v>139</v>
      </c>
      <c r="D38" s="24">
        <v>8</v>
      </c>
      <c r="E38" s="2">
        <v>10</v>
      </c>
      <c r="F38" s="2">
        <v>6</v>
      </c>
      <c r="G38" s="2">
        <v>6</v>
      </c>
      <c r="H38" s="2">
        <v>8</v>
      </c>
      <c r="I38" s="24">
        <v>5</v>
      </c>
      <c r="J38" s="24">
        <v>54</v>
      </c>
      <c r="K38" s="25">
        <f t="shared" si="1"/>
        <v>43</v>
      </c>
      <c r="L38" s="27">
        <f t="shared" si="2"/>
        <v>79.629629629629633</v>
      </c>
      <c r="M38" s="26" t="str">
        <f t="shared" si="3"/>
        <v>VI</v>
      </c>
    </row>
    <row r="39" spans="1:13" x14ac:dyDescent="0.2">
      <c r="A39" s="24">
        <v>36</v>
      </c>
      <c r="B39" s="22" t="s">
        <v>39</v>
      </c>
      <c r="C39" s="22" t="s">
        <v>40</v>
      </c>
      <c r="D39" s="24">
        <v>10</v>
      </c>
      <c r="E39" s="2">
        <v>10</v>
      </c>
      <c r="F39" s="2">
        <v>6</v>
      </c>
      <c r="G39" s="2">
        <v>6</v>
      </c>
      <c r="H39" s="2">
        <v>8</v>
      </c>
      <c r="I39" s="24">
        <v>10</v>
      </c>
      <c r="J39" s="24">
        <v>54</v>
      </c>
      <c r="K39" s="25">
        <f t="shared" si="1"/>
        <v>50</v>
      </c>
      <c r="L39" s="27">
        <f t="shared" si="2"/>
        <v>92.592592592592595</v>
      </c>
      <c r="M39" s="26" t="str">
        <f t="shared" si="3"/>
        <v>VIII</v>
      </c>
    </row>
    <row r="40" spans="1:13" x14ac:dyDescent="0.2">
      <c r="A40" s="24">
        <v>37</v>
      </c>
      <c r="B40" s="22" t="s">
        <v>115</v>
      </c>
      <c r="C40" s="22" t="s">
        <v>116</v>
      </c>
      <c r="D40" s="24">
        <v>6</v>
      </c>
      <c r="E40" s="2">
        <v>8</v>
      </c>
      <c r="F40" s="2">
        <v>10</v>
      </c>
      <c r="G40" s="2">
        <v>6</v>
      </c>
      <c r="H40" s="2">
        <v>8</v>
      </c>
      <c r="I40" s="24">
        <v>3</v>
      </c>
      <c r="J40" s="24">
        <v>54</v>
      </c>
      <c r="K40" s="25">
        <f t="shared" si="1"/>
        <v>41</v>
      </c>
      <c r="L40" s="27">
        <f t="shared" si="2"/>
        <v>75.925925925925924</v>
      </c>
      <c r="M40" s="26" t="str">
        <f t="shared" si="3"/>
        <v>VI</v>
      </c>
    </row>
    <row r="41" spans="1:13" x14ac:dyDescent="0.2">
      <c r="A41" s="24">
        <v>38</v>
      </c>
      <c r="B41" s="22" t="s">
        <v>70</v>
      </c>
      <c r="C41" s="22" t="s">
        <v>71</v>
      </c>
      <c r="D41" s="24">
        <v>9</v>
      </c>
      <c r="E41" s="2">
        <v>10</v>
      </c>
      <c r="F41" s="2">
        <v>10</v>
      </c>
      <c r="G41" s="2">
        <v>6</v>
      </c>
      <c r="H41" s="2">
        <v>8</v>
      </c>
      <c r="I41" s="24">
        <v>5.5</v>
      </c>
      <c r="J41" s="24">
        <v>54</v>
      </c>
      <c r="K41" s="25">
        <f t="shared" si="1"/>
        <v>48.5</v>
      </c>
      <c r="L41" s="27">
        <f t="shared" si="2"/>
        <v>89.81481481481481</v>
      </c>
      <c r="M41" s="26" t="str">
        <f t="shared" si="3"/>
        <v>VII</v>
      </c>
    </row>
    <row r="42" spans="1:13" x14ac:dyDescent="0.2">
      <c r="A42" s="24">
        <v>39</v>
      </c>
      <c r="B42" s="22" t="s">
        <v>120</v>
      </c>
      <c r="C42" s="22" t="s">
        <v>121</v>
      </c>
      <c r="D42" s="24">
        <v>10</v>
      </c>
      <c r="E42" s="2">
        <v>10</v>
      </c>
      <c r="F42" s="2">
        <v>6</v>
      </c>
      <c r="G42" s="2">
        <v>6</v>
      </c>
      <c r="H42" s="2">
        <v>8</v>
      </c>
      <c r="I42" s="24">
        <v>5.5</v>
      </c>
      <c r="J42" s="24">
        <v>54</v>
      </c>
      <c r="K42" s="25">
        <f t="shared" si="1"/>
        <v>45.5</v>
      </c>
      <c r="L42" s="27">
        <f t="shared" si="2"/>
        <v>84.259259259259252</v>
      </c>
      <c r="M42" s="26" t="str">
        <f t="shared" si="3"/>
        <v>VII</v>
      </c>
    </row>
    <row r="43" spans="1:13" x14ac:dyDescent="0.2">
      <c r="A43" s="24">
        <v>40</v>
      </c>
      <c r="B43" s="22" t="s">
        <v>37</v>
      </c>
      <c r="C43" s="22" t="s">
        <v>38</v>
      </c>
      <c r="D43" s="24">
        <v>8</v>
      </c>
      <c r="E43" s="2">
        <v>6</v>
      </c>
      <c r="F43" s="2">
        <v>2</v>
      </c>
      <c r="G43" s="2">
        <v>5</v>
      </c>
      <c r="H43" s="2">
        <v>8</v>
      </c>
      <c r="I43" s="24">
        <v>7.5</v>
      </c>
      <c r="J43" s="24">
        <v>54</v>
      </c>
      <c r="K43" s="24">
        <f t="shared" si="1"/>
        <v>36.5</v>
      </c>
      <c r="L43" s="27">
        <f t="shared" si="2"/>
        <v>67.592592592592595</v>
      </c>
      <c r="M43" s="26" t="str">
        <f t="shared" si="3"/>
        <v>V</v>
      </c>
    </row>
    <row r="44" spans="1:13" x14ac:dyDescent="0.2">
      <c r="A44" s="24">
        <v>41</v>
      </c>
      <c r="B44" s="22" t="s">
        <v>43</v>
      </c>
      <c r="C44" s="22" t="s">
        <v>38</v>
      </c>
      <c r="D44" s="24">
        <v>7</v>
      </c>
      <c r="E44" s="2">
        <v>10</v>
      </c>
      <c r="F44" s="2">
        <v>10</v>
      </c>
      <c r="G44" s="2">
        <v>5</v>
      </c>
      <c r="H44" s="2">
        <v>8</v>
      </c>
      <c r="I44" s="24">
        <v>5</v>
      </c>
      <c r="J44" s="24">
        <v>54</v>
      </c>
      <c r="K44" s="25">
        <f t="shared" si="1"/>
        <v>45</v>
      </c>
      <c r="L44" s="27">
        <f t="shared" si="2"/>
        <v>83.333333333333343</v>
      </c>
      <c r="M44" s="26" t="str">
        <f t="shared" si="3"/>
        <v>VII</v>
      </c>
    </row>
    <row r="45" spans="1:13" x14ac:dyDescent="0.2">
      <c r="A45" s="24">
        <v>42</v>
      </c>
      <c r="B45" s="22" t="s">
        <v>81</v>
      </c>
      <c r="C45" s="22" t="s">
        <v>82</v>
      </c>
      <c r="D45" s="24">
        <v>5</v>
      </c>
      <c r="E45" s="2">
        <v>10</v>
      </c>
      <c r="F45" s="2">
        <v>10</v>
      </c>
      <c r="G45" s="2">
        <v>5</v>
      </c>
      <c r="H45" s="2">
        <v>8</v>
      </c>
      <c r="I45" s="24">
        <v>5.5</v>
      </c>
      <c r="J45" s="24">
        <v>54</v>
      </c>
      <c r="K45" s="24">
        <f t="shared" si="1"/>
        <v>43.5</v>
      </c>
      <c r="L45" s="27">
        <f t="shared" si="2"/>
        <v>80.555555555555557</v>
      </c>
      <c r="M45" s="26" t="str">
        <f t="shared" si="3"/>
        <v>VII</v>
      </c>
    </row>
    <row r="46" spans="1:13" x14ac:dyDescent="0.2">
      <c r="A46" s="24">
        <v>43</v>
      </c>
      <c r="B46" s="22" t="s">
        <v>88</v>
      </c>
      <c r="C46" s="22" t="s">
        <v>89</v>
      </c>
      <c r="D46" s="24">
        <v>9</v>
      </c>
      <c r="E46" s="2">
        <v>10</v>
      </c>
      <c r="F46" s="2">
        <v>10</v>
      </c>
      <c r="G46" s="2">
        <v>6</v>
      </c>
      <c r="H46" s="2">
        <v>8</v>
      </c>
      <c r="I46" s="24">
        <v>7</v>
      </c>
      <c r="J46" s="24">
        <v>54</v>
      </c>
      <c r="K46" s="25">
        <f t="shared" si="1"/>
        <v>50</v>
      </c>
      <c r="L46" s="27">
        <f t="shared" si="2"/>
        <v>92.592592592592595</v>
      </c>
      <c r="M46" s="26" t="str">
        <f t="shared" si="3"/>
        <v>VIII</v>
      </c>
    </row>
    <row r="47" spans="1:13" x14ac:dyDescent="0.2">
      <c r="A47" s="24">
        <v>44</v>
      </c>
      <c r="B47" s="22" t="s">
        <v>95</v>
      </c>
      <c r="C47" s="22" t="s">
        <v>96</v>
      </c>
      <c r="D47" s="24">
        <v>10</v>
      </c>
      <c r="E47" s="2">
        <v>10</v>
      </c>
      <c r="F47" s="2">
        <v>10</v>
      </c>
      <c r="G47" s="2">
        <v>5</v>
      </c>
      <c r="H47" s="2">
        <v>8</v>
      </c>
      <c r="I47" s="24">
        <v>7.5</v>
      </c>
      <c r="J47" s="24">
        <v>54</v>
      </c>
      <c r="K47" s="25">
        <f t="shared" si="1"/>
        <v>50.5</v>
      </c>
      <c r="L47" s="27">
        <f t="shared" si="2"/>
        <v>93.518518518518519</v>
      </c>
      <c r="M47" s="26" t="str">
        <f t="shared" si="3"/>
        <v>VIII</v>
      </c>
    </row>
    <row r="48" spans="1:13" x14ac:dyDescent="0.2">
      <c r="A48" s="24">
        <v>45</v>
      </c>
      <c r="B48" s="22" t="s">
        <v>21</v>
      </c>
      <c r="C48" s="22" t="s">
        <v>22</v>
      </c>
      <c r="D48" s="24">
        <v>10</v>
      </c>
      <c r="E48" s="2">
        <v>8</v>
      </c>
      <c r="F48" s="2">
        <v>4</v>
      </c>
      <c r="G48" s="2">
        <v>6</v>
      </c>
      <c r="H48" s="2">
        <v>8</v>
      </c>
      <c r="I48" s="24">
        <v>7</v>
      </c>
      <c r="J48" s="24">
        <v>54</v>
      </c>
      <c r="K48" s="25">
        <f t="shared" si="1"/>
        <v>43</v>
      </c>
      <c r="L48" s="27">
        <f t="shared" si="2"/>
        <v>79.629629629629633</v>
      </c>
      <c r="M48" s="26" t="str">
        <f t="shared" si="3"/>
        <v>VI</v>
      </c>
    </row>
    <row r="49" spans="1:13" x14ac:dyDescent="0.2">
      <c r="A49" s="24">
        <v>46</v>
      </c>
      <c r="B49" s="22" t="s">
        <v>46</v>
      </c>
      <c r="C49" s="22" t="s">
        <v>47</v>
      </c>
      <c r="D49" s="24">
        <v>10</v>
      </c>
      <c r="E49" s="2">
        <v>10</v>
      </c>
      <c r="F49" s="2">
        <v>6</v>
      </c>
      <c r="G49" s="2">
        <v>6</v>
      </c>
      <c r="H49" s="2">
        <v>8</v>
      </c>
      <c r="I49" s="24">
        <v>8</v>
      </c>
      <c r="J49" s="24">
        <v>54</v>
      </c>
      <c r="K49" s="25">
        <f t="shared" si="1"/>
        <v>48</v>
      </c>
      <c r="L49" s="27">
        <f t="shared" si="2"/>
        <v>88.888888888888886</v>
      </c>
      <c r="M49" s="26" t="str">
        <f t="shared" si="3"/>
        <v>VII</v>
      </c>
    </row>
    <row r="50" spans="1:13" x14ac:dyDescent="0.2">
      <c r="A50" s="24">
        <v>47</v>
      </c>
      <c r="B50" s="22" t="s">
        <v>117</v>
      </c>
      <c r="C50" s="22" t="s">
        <v>118</v>
      </c>
      <c r="D50" s="24">
        <v>9</v>
      </c>
      <c r="E50" s="2">
        <v>8</v>
      </c>
      <c r="F50" s="2">
        <v>6</v>
      </c>
      <c r="G50" s="2">
        <v>6</v>
      </c>
      <c r="H50" s="2">
        <v>8</v>
      </c>
      <c r="I50" s="24">
        <v>7</v>
      </c>
      <c r="J50" s="24">
        <v>54</v>
      </c>
      <c r="K50" s="25">
        <f t="shared" si="1"/>
        <v>44</v>
      </c>
      <c r="L50" s="27">
        <f t="shared" si="2"/>
        <v>81.481481481481481</v>
      </c>
      <c r="M50" s="26" t="str">
        <f t="shared" si="3"/>
        <v>VII</v>
      </c>
    </row>
    <row r="51" spans="1:13" x14ac:dyDescent="0.2">
      <c r="A51" s="24">
        <v>48</v>
      </c>
      <c r="B51" s="22" t="s">
        <v>50</v>
      </c>
      <c r="C51" s="22" t="s">
        <v>51</v>
      </c>
      <c r="D51" s="24">
        <v>10</v>
      </c>
      <c r="E51" s="2">
        <v>10</v>
      </c>
      <c r="F51" s="2">
        <v>6</v>
      </c>
      <c r="G51" s="2">
        <v>6</v>
      </c>
      <c r="H51" s="2">
        <v>8</v>
      </c>
      <c r="I51" s="24">
        <v>7</v>
      </c>
      <c r="J51" s="24">
        <v>54</v>
      </c>
      <c r="K51" s="25">
        <f t="shared" si="1"/>
        <v>47</v>
      </c>
      <c r="L51" s="27">
        <f t="shared" si="2"/>
        <v>87.037037037037038</v>
      </c>
      <c r="M51" s="26" t="str">
        <f t="shared" si="3"/>
        <v>VII</v>
      </c>
    </row>
    <row r="52" spans="1:13" x14ac:dyDescent="0.2">
      <c r="A52" s="24">
        <v>49</v>
      </c>
      <c r="B52" s="22" t="s">
        <v>67</v>
      </c>
      <c r="C52" s="22" t="s">
        <v>68</v>
      </c>
      <c r="D52" s="24">
        <v>6</v>
      </c>
      <c r="E52" s="2">
        <v>4</v>
      </c>
      <c r="F52" s="2">
        <v>10</v>
      </c>
      <c r="G52" s="2">
        <v>5</v>
      </c>
      <c r="H52" s="2">
        <v>8</v>
      </c>
      <c r="I52" s="24">
        <v>5</v>
      </c>
      <c r="J52" s="24">
        <v>54</v>
      </c>
      <c r="K52" s="25">
        <f t="shared" si="1"/>
        <v>38</v>
      </c>
      <c r="L52" s="27">
        <f t="shared" si="2"/>
        <v>70.370370370370367</v>
      </c>
      <c r="M52" s="26" t="str">
        <f t="shared" si="3"/>
        <v>VI</v>
      </c>
    </row>
    <row r="53" spans="1:13" x14ac:dyDescent="0.2">
      <c r="A53" s="24">
        <v>50</v>
      </c>
      <c r="B53" s="22" t="s">
        <v>27</v>
      </c>
      <c r="C53" s="22" t="s">
        <v>28</v>
      </c>
      <c r="D53" s="24">
        <v>10</v>
      </c>
      <c r="E53" s="2">
        <v>10</v>
      </c>
      <c r="F53" s="2">
        <v>6</v>
      </c>
      <c r="G53" s="2">
        <v>6</v>
      </c>
      <c r="H53" s="2">
        <v>8</v>
      </c>
      <c r="I53" s="24">
        <v>8</v>
      </c>
      <c r="J53" s="24">
        <v>54</v>
      </c>
      <c r="K53" s="25">
        <f t="shared" si="1"/>
        <v>48</v>
      </c>
      <c r="L53" s="27">
        <f t="shared" si="2"/>
        <v>88.888888888888886</v>
      </c>
      <c r="M53" s="26" t="str">
        <f t="shared" si="3"/>
        <v>VII</v>
      </c>
    </row>
    <row r="54" spans="1:13" x14ac:dyDescent="0.2">
      <c r="A54" s="24">
        <v>51</v>
      </c>
      <c r="B54" s="22" t="s">
        <v>56</v>
      </c>
      <c r="C54" s="22" t="s">
        <v>57</v>
      </c>
      <c r="D54" s="24">
        <v>8</v>
      </c>
      <c r="E54" s="2">
        <v>10</v>
      </c>
      <c r="F54" s="2">
        <v>6</v>
      </c>
      <c r="G54" s="2">
        <v>6</v>
      </c>
      <c r="H54" s="2">
        <v>8</v>
      </c>
      <c r="I54" s="24">
        <v>7</v>
      </c>
      <c r="J54" s="24">
        <v>54</v>
      </c>
      <c r="K54" s="25">
        <f t="shared" si="1"/>
        <v>45</v>
      </c>
      <c r="L54" s="27">
        <f t="shared" si="2"/>
        <v>83.333333333333343</v>
      </c>
      <c r="M54" s="26" t="str">
        <f t="shared" si="3"/>
        <v>VII</v>
      </c>
    </row>
    <row r="55" spans="1:13" x14ac:dyDescent="0.2">
      <c r="A55" s="24">
        <v>52</v>
      </c>
      <c r="B55" s="22" t="s">
        <v>75</v>
      </c>
      <c r="C55" s="22" t="s">
        <v>57</v>
      </c>
      <c r="D55" s="24">
        <v>7</v>
      </c>
      <c r="E55" s="2">
        <v>8</v>
      </c>
      <c r="F55" s="2">
        <v>6</v>
      </c>
      <c r="G55" s="2">
        <v>6</v>
      </c>
      <c r="H55" s="2">
        <v>8</v>
      </c>
      <c r="I55" s="24">
        <v>8</v>
      </c>
      <c r="J55" s="24">
        <v>54</v>
      </c>
      <c r="K55" s="25">
        <f t="shared" si="1"/>
        <v>43</v>
      </c>
      <c r="L55" s="27">
        <f t="shared" si="2"/>
        <v>79.629629629629633</v>
      </c>
      <c r="M55" s="26" t="str">
        <f t="shared" si="3"/>
        <v>VI</v>
      </c>
    </row>
    <row r="56" spans="1:13" x14ac:dyDescent="0.2">
      <c r="A56" s="24">
        <v>53</v>
      </c>
      <c r="B56" s="22" t="s">
        <v>83</v>
      </c>
      <c r="C56" s="22" t="s">
        <v>57</v>
      </c>
      <c r="D56" s="24">
        <v>9</v>
      </c>
      <c r="E56" s="2">
        <v>10</v>
      </c>
      <c r="F56" s="2">
        <v>10</v>
      </c>
      <c r="G56" s="2">
        <v>6</v>
      </c>
      <c r="H56" s="2">
        <v>8</v>
      </c>
      <c r="I56" s="24">
        <v>6.5</v>
      </c>
      <c r="J56" s="24">
        <v>54</v>
      </c>
      <c r="K56" s="25">
        <f t="shared" si="1"/>
        <v>49.5</v>
      </c>
      <c r="L56" s="27">
        <f t="shared" si="2"/>
        <v>91.666666666666657</v>
      </c>
      <c r="M56" s="26" t="str">
        <f t="shared" si="3"/>
        <v>VIII</v>
      </c>
    </row>
    <row r="57" spans="1:13" x14ac:dyDescent="0.2">
      <c r="A57" s="24">
        <v>54</v>
      </c>
      <c r="B57" s="22" t="s">
        <v>35</v>
      </c>
      <c r="C57" s="22" t="s">
        <v>36</v>
      </c>
      <c r="D57" s="24">
        <v>8</v>
      </c>
      <c r="E57" s="2">
        <v>8</v>
      </c>
      <c r="F57" s="2">
        <v>6</v>
      </c>
      <c r="G57" s="2">
        <v>6</v>
      </c>
      <c r="H57" s="2">
        <v>8</v>
      </c>
      <c r="I57" s="24">
        <v>8.5</v>
      </c>
      <c r="J57" s="24">
        <v>54</v>
      </c>
      <c r="K57" s="25">
        <f t="shared" si="1"/>
        <v>44.5</v>
      </c>
      <c r="L57" s="27">
        <f t="shared" si="2"/>
        <v>82.407407407407405</v>
      </c>
      <c r="M57" s="26" t="str">
        <f t="shared" si="3"/>
        <v>VII</v>
      </c>
    </row>
    <row r="58" spans="1:13" x14ac:dyDescent="0.2">
      <c r="A58" s="24">
        <v>55</v>
      </c>
      <c r="B58" s="22" t="s">
        <v>60</v>
      </c>
      <c r="C58" s="22" t="s">
        <v>61</v>
      </c>
      <c r="D58" s="24">
        <v>8</v>
      </c>
      <c r="E58" s="2">
        <v>10</v>
      </c>
      <c r="F58" s="2">
        <v>10</v>
      </c>
      <c r="G58" s="2">
        <v>3</v>
      </c>
      <c r="H58" s="2">
        <v>4</v>
      </c>
      <c r="I58" s="24">
        <v>1</v>
      </c>
      <c r="J58" s="24">
        <v>54</v>
      </c>
      <c r="K58" s="25">
        <f t="shared" si="1"/>
        <v>36</v>
      </c>
      <c r="L58" s="27">
        <f t="shared" si="2"/>
        <v>66.666666666666657</v>
      </c>
      <c r="M58" s="26" t="str">
        <f t="shared" si="3"/>
        <v>V</v>
      </c>
    </row>
    <row r="59" spans="1:13" x14ac:dyDescent="0.2">
      <c r="A59" s="24">
        <v>56</v>
      </c>
      <c r="B59" s="22" t="s">
        <v>31</v>
      </c>
      <c r="C59" s="22" t="s">
        <v>32</v>
      </c>
      <c r="D59" s="24">
        <v>6</v>
      </c>
      <c r="E59" s="2">
        <v>6</v>
      </c>
      <c r="F59" s="2">
        <v>2</v>
      </c>
      <c r="G59" s="2">
        <v>6</v>
      </c>
      <c r="H59" s="2">
        <v>8</v>
      </c>
      <c r="I59" s="24">
        <v>5.5</v>
      </c>
      <c r="J59" s="24">
        <v>54</v>
      </c>
      <c r="K59" s="25">
        <f t="shared" ref="K59" si="4">SUM(D59:I59)</f>
        <v>33.5</v>
      </c>
      <c r="L59" s="27">
        <f t="shared" ref="L59" si="5">K59/J59*100</f>
        <v>62.037037037037038</v>
      </c>
      <c r="M59" s="26" t="str">
        <f t="shared" ref="M59" si="6">IF(L59&gt;=90,"VIII",IF(L59&gt;=80,"VII",IF(L59&gt;=70,"VI",IF(L59&gt;=60,"V",IF(L59&gt;=50,"IV",IF(L59&gt;=40,"III",IF(L59&gt;=30,"II",IF(L59&gt;=0,"I",""))))))))</f>
        <v>V</v>
      </c>
    </row>
    <row r="60" spans="1:13" x14ac:dyDescent="0.2">
      <c r="A60" s="34" t="s">
        <v>140</v>
      </c>
      <c r="B60" s="35"/>
      <c r="C60" s="36"/>
      <c r="D60" s="24">
        <f>D3*56</f>
        <v>560</v>
      </c>
      <c r="E60" s="2">
        <f t="shared" ref="E60:J60" si="7">E3*56</f>
        <v>560</v>
      </c>
      <c r="F60" s="2">
        <f t="shared" si="7"/>
        <v>560</v>
      </c>
      <c r="G60" s="2">
        <f t="shared" si="7"/>
        <v>336</v>
      </c>
      <c r="H60" s="2">
        <f t="shared" si="7"/>
        <v>448</v>
      </c>
      <c r="I60" s="24">
        <f t="shared" si="7"/>
        <v>560</v>
      </c>
      <c r="J60" s="24">
        <f t="shared" si="7"/>
        <v>3024</v>
      </c>
      <c r="K60" s="24">
        <f>SUM(K4:K59)</f>
        <v>2404.5</v>
      </c>
      <c r="L60" s="24"/>
      <c r="M60" s="24"/>
    </row>
    <row r="61" spans="1:13" x14ac:dyDescent="0.2">
      <c r="A61" s="34" t="s">
        <v>141</v>
      </c>
      <c r="B61" s="35"/>
      <c r="C61" s="36"/>
      <c r="D61" s="24">
        <f>SUM(D4:D59)</f>
        <v>456</v>
      </c>
      <c r="E61" s="2">
        <f t="shared" ref="E61:I61" si="8">SUM(E4:E59)</f>
        <v>477</v>
      </c>
      <c r="F61" s="2">
        <f t="shared" si="8"/>
        <v>383</v>
      </c>
      <c r="G61" s="2">
        <f t="shared" si="8"/>
        <v>298</v>
      </c>
      <c r="H61" s="2">
        <f t="shared" si="8"/>
        <v>426</v>
      </c>
      <c r="I61" s="24">
        <f t="shared" si="8"/>
        <v>364.5</v>
      </c>
      <c r="J61" s="24"/>
      <c r="L61" s="27">
        <f>K60/J60*100</f>
        <v>79.513888888888886</v>
      </c>
      <c r="M61" s="24"/>
    </row>
    <row r="62" spans="1:13" x14ac:dyDescent="0.2">
      <c r="A62" s="34" t="s">
        <v>142</v>
      </c>
      <c r="B62" s="35"/>
      <c r="C62" s="36"/>
      <c r="D62" s="25">
        <f>D60/D61*100</f>
        <v>122.80701754385966</v>
      </c>
      <c r="E62" s="28">
        <f t="shared" ref="E62:I62" si="9">E60/E61*100</f>
        <v>117.40041928721175</v>
      </c>
      <c r="F62" s="28">
        <f t="shared" si="9"/>
        <v>146.21409921671017</v>
      </c>
      <c r="G62" s="28">
        <f t="shared" si="9"/>
        <v>112.75167785234899</v>
      </c>
      <c r="H62" s="28">
        <f t="shared" si="9"/>
        <v>105.1643192488263</v>
      </c>
      <c r="I62" s="25">
        <f t="shared" si="9"/>
        <v>153.63511659807955</v>
      </c>
      <c r="J62" s="24"/>
      <c r="K62" s="25"/>
      <c r="L62" s="25"/>
      <c r="M62" s="24"/>
    </row>
    <row r="63" spans="1:13" x14ac:dyDescent="0.2">
      <c r="A63" s="34" t="s">
        <v>143</v>
      </c>
      <c r="B63" s="35"/>
      <c r="C63" s="36"/>
      <c r="D63" s="34">
        <f>COUNTIF(M4:M59,"VIII")</f>
        <v>8</v>
      </c>
      <c r="E63" s="35"/>
      <c r="F63" s="35"/>
      <c r="G63" s="35"/>
      <c r="H63" s="35"/>
      <c r="I63" s="35"/>
      <c r="J63" s="35"/>
      <c r="K63" s="35"/>
      <c r="L63" s="35"/>
      <c r="M63" s="36"/>
    </row>
    <row r="64" spans="1:13" x14ac:dyDescent="0.2">
      <c r="A64" s="34" t="s">
        <v>144</v>
      </c>
      <c r="B64" s="35"/>
      <c r="C64" s="36"/>
      <c r="D64" s="34">
        <f>COUNTIF(M4:M59,"VII")</f>
        <v>24</v>
      </c>
      <c r="E64" s="35"/>
      <c r="F64" s="35"/>
      <c r="G64" s="35"/>
      <c r="H64" s="35"/>
      <c r="I64" s="35"/>
      <c r="J64" s="35"/>
      <c r="K64" s="35"/>
      <c r="L64" s="35"/>
      <c r="M64" s="36"/>
    </row>
    <row r="65" spans="1:13" x14ac:dyDescent="0.2">
      <c r="A65" s="35" t="s">
        <v>145</v>
      </c>
      <c r="B65" s="35"/>
      <c r="C65" s="36"/>
      <c r="D65" s="34">
        <f>COUNTIF(M4:M59,"VI")</f>
        <v>15</v>
      </c>
      <c r="E65" s="35"/>
      <c r="F65" s="35"/>
      <c r="G65" s="35"/>
      <c r="H65" s="35"/>
      <c r="I65" s="35"/>
      <c r="J65" s="35"/>
      <c r="K65" s="35"/>
      <c r="L65" s="35"/>
      <c r="M65" s="36"/>
    </row>
    <row r="66" spans="1:13" x14ac:dyDescent="0.2">
      <c r="A66" s="34" t="s">
        <v>146</v>
      </c>
      <c r="B66" s="35"/>
      <c r="C66" s="36"/>
      <c r="D66" s="34">
        <f>COUNTIF(M4:M59,"V")</f>
        <v>7</v>
      </c>
      <c r="E66" s="35"/>
      <c r="F66" s="35"/>
      <c r="G66" s="35"/>
      <c r="H66" s="35"/>
      <c r="I66" s="35"/>
      <c r="J66" s="35"/>
      <c r="K66" s="35"/>
      <c r="L66" s="35"/>
      <c r="M66" s="36"/>
    </row>
    <row r="67" spans="1:13" x14ac:dyDescent="0.2">
      <c r="A67" s="34" t="s">
        <v>147</v>
      </c>
      <c r="B67" s="35"/>
      <c r="C67" s="36"/>
      <c r="D67" s="34">
        <f>COUNTIF(M4:M59,"IV")</f>
        <v>0</v>
      </c>
      <c r="E67" s="35"/>
      <c r="F67" s="35"/>
      <c r="G67" s="35"/>
      <c r="H67" s="35"/>
      <c r="I67" s="35"/>
      <c r="J67" s="35"/>
      <c r="K67" s="35"/>
      <c r="L67" s="35"/>
      <c r="M67" s="36"/>
    </row>
    <row r="68" spans="1:13" x14ac:dyDescent="0.2">
      <c r="A68" s="34" t="s">
        <v>148</v>
      </c>
      <c r="B68" s="35"/>
      <c r="C68" s="36"/>
      <c r="D68" s="34">
        <f>COUNTIF(M4:M59,"III")</f>
        <v>1</v>
      </c>
      <c r="E68" s="35"/>
      <c r="F68" s="35"/>
      <c r="G68" s="35"/>
      <c r="H68" s="35"/>
      <c r="I68" s="35"/>
      <c r="J68" s="35"/>
      <c r="K68" s="35"/>
      <c r="L68" s="35"/>
      <c r="M68" s="36"/>
    </row>
    <row r="69" spans="1:13" x14ac:dyDescent="0.2">
      <c r="A69" s="34" t="s">
        <v>149</v>
      </c>
      <c r="B69" s="35"/>
      <c r="C69" s="36"/>
      <c r="D69" s="34">
        <f>COUNTIF(M4:M59,"II")</f>
        <v>0</v>
      </c>
      <c r="E69" s="35"/>
      <c r="F69" s="35"/>
      <c r="G69" s="35"/>
      <c r="H69" s="35"/>
      <c r="I69" s="35"/>
      <c r="J69" s="35"/>
      <c r="K69" s="35"/>
      <c r="L69" s="35"/>
      <c r="M69" s="36"/>
    </row>
    <row r="70" spans="1:13" x14ac:dyDescent="0.2">
      <c r="A70" s="34" t="s">
        <v>150</v>
      </c>
      <c r="B70" s="35"/>
      <c r="C70" s="36"/>
      <c r="D70" s="34">
        <f>COUNTIF(M4:M59,"I")</f>
        <v>1</v>
      </c>
      <c r="E70" s="35"/>
      <c r="F70" s="35"/>
      <c r="G70" s="35"/>
      <c r="H70" s="35"/>
      <c r="I70" s="35"/>
      <c r="J70" s="35"/>
      <c r="K70" s="35"/>
      <c r="L70" s="35"/>
      <c r="M70" s="36"/>
    </row>
    <row r="71" spans="1:13" x14ac:dyDescent="0.2">
      <c r="A71" s="37"/>
      <c r="B71" s="37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</row>
    <row r="72" spans="1:13" x14ac:dyDescent="0.2">
      <c r="A72" s="38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</row>
  </sheetData>
  <mergeCells count="25">
    <mergeCell ref="A70:C70"/>
    <mergeCell ref="D63:M63"/>
    <mergeCell ref="D64:M64"/>
    <mergeCell ref="D65:M65"/>
    <mergeCell ref="D66:M66"/>
    <mergeCell ref="D67:M67"/>
    <mergeCell ref="D68:M68"/>
    <mergeCell ref="D69:M69"/>
    <mergeCell ref="A67:C67"/>
    <mergeCell ref="A61:C61"/>
    <mergeCell ref="A71:M71"/>
    <mergeCell ref="A72:M72"/>
    <mergeCell ref="A1:M1"/>
    <mergeCell ref="A2:A3"/>
    <mergeCell ref="C2:C3"/>
    <mergeCell ref="B2:B3"/>
    <mergeCell ref="A60:C60"/>
    <mergeCell ref="A62:C62"/>
    <mergeCell ref="A63:C63"/>
    <mergeCell ref="A64:C64"/>
    <mergeCell ref="A65:C65"/>
    <mergeCell ref="A66:C66"/>
    <mergeCell ref="D70:M70"/>
    <mergeCell ref="A68:C68"/>
    <mergeCell ref="A69:C69"/>
  </mergeCells>
  <pageMargins left="1.1399999999999999" right="0.7" top="0.75" bottom="0.75" header="0.3" footer="0.3"/>
  <pageSetup paperSize="9" scale="66" orientation="portrait" horizontalDpi="360" verticalDpi="360" r:id="rId1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23-8G-МЧС МЭДЛЭГ ЧАДВАРЫН СОРИЛ</vt:lpstr>
      <vt:lpstr>8В</vt:lpstr>
      <vt:lpstr>'8В'!Print_Area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Tuul</dc:creator>
  <cp:lastModifiedBy>Tuul</cp:lastModifiedBy>
  <cp:lastPrinted>2019-12-16T04:50:43Z</cp:lastPrinted>
  <dcterms:created xsi:type="dcterms:W3CDTF">2019-12-14T16:00:22Z</dcterms:created>
  <dcterms:modified xsi:type="dcterms:W3CDTF">2019-12-16T06:43:03Z</dcterms:modified>
</cp:coreProperties>
</file>